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9065" windowHeight="8025" activeTab="3"/>
  </bookViews>
  <sheets>
    <sheet name="3" sheetId="1" r:id="rId1"/>
    <sheet name="4" sheetId="2" r:id="rId2"/>
    <sheet name="5" sheetId="3" r:id="rId3"/>
    <sheet name="6" sheetId="4" r:id="rId4"/>
    <sheet name="Отчет о совместимости" sheetId="5" r:id="rId5"/>
  </sheets>
  <definedNames>
    <definedName name="_xlnm.Print_Area" localSheetId="0">'3'!$A$1:$L$42</definedName>
    <definedName name="_xlnm.Print_Area" localSheetId="1">'4'!$A$1:$U$127</definedName>
    <definedName name="_xlnm.Print_Area" localSheetId="2">'5'!$A$1:$X$123</definedName>
    <definedName name="_xlnm.Print_Area" localSheetId="3">'6'!$A$1:$G$60</definedName>
  </definedNames>
  <calcPr fullCalcOnLoad="1"/>
</workbook>
</file>

<file path=xl/sharedStrings.xml><?xml version="1.0" encoding="utf-8"?>
<sst xmlns="http://schemas.openxmlformats.org/spreadsheetml/2006/main" count="626" uniqueCount="319">
  <si>
    <t>№ з/п</t>
  </si>
  <si>
    <t>Найменування заходів (пооб'єктно)</t>
  </si>
  <si>
    <t>(підпис)</t>
  </si>
  <si>
    <t xml:space="preserve">(назва підприємства) </t>
  </si>
  <si>
    <t>І кв.</t>
  </si>
  <si>
    <t>ІІ кв.</t>
  </si>
  <si>
    <t>ІІІ кв.</t>
  </si>
  <si>
    <t>ІV кв.</t>
  </si>
  <si>
    <t xml:space="preserve"> 1.1</t>
  </si>
  <si>
    <t xml:space="preserve">  1.1.1</t>
  </si>
  <si>
    <t xml:space="preserve">  1.1.2</t>
  </si>
  <si>
    <t xml:space="preserve">  1.2.</t>
  </si>
  <si>
    <t xml:space="preserve"> 1.2.2</t>
  </si>
  <si>
    <t xml:space="preserve"> 2.1</t>
  </si>
  <si>
    <t xml:space="preserve">  2.1.1</t>
  </si>
  <si>
    <t xml:space="preserve">  2.1.2</t>
  </si>
  <si>
    <t>2.1.2.1</t>
  </si>
  <si>
    <t>2.1.2.2</t>
  </si>
  <si>
    <t xml:space="preserve"> 2.2.1</t>
  </si>
  <si>
    <t>х </t>
  </si>
  <si>
    <t xml:space="preserve">Найменування заходів </t>
  </si>
  <si>
    <t>Інші заходи</t>
  </si>
  <si>
    <t xml:space="preserve">загальна сума </t>
  </si>
  <si>
    <t>Інші заходи, у т.ч.:</t>
  </si>
  <si>
    <t>амортизаційні відрахування</t>
  </si>
  <si>
    <t>ВОДОПОСТАЧАННЯ</t>
  </si>
  <si>
    <t>ВОДОВІДВЕДЕННЯ</t>
  </si>
  <si>
    <t>1.1.3.</t>
  </si>
  <si>
    <t>1.2.1.</t>
  </si>
  <si>
    <t>виробничі інвестиції з прибутку</t>
  </si>
  <si>
    <t>підлягають поверненню</t>
  </si>
  <si>
    <t xml:space="preserve"> не підлягають поверненню </t>
  </si>
  <si>
    <t>1.1.2</t>
  </si>
  <si>
    <t>х</t>
  </si>
  <si>
    <t>1.1.5</t>
  </si>
  <si>
    <t xml:space="preserve">  1.1.6</t>
  </si>
  <si>
    <t>1.2.1</t>
  </si>
  <si>
    <t>1.2.2</t>
  </si>
  <si>
    <t>1.2.3</t>
  </si>
  <si>
    <t>1.2.4</t>
  </si>
  <si>
    <t>1.2.5</t>
  </si>
  <si>
    <t>1.2.6</t>
  </si>
  <si>
    <t xml:space="preserve">  2.1.</t>
  </si>
  <si>
    <t>2.2.</t>
  </si>
  <si>
    <t>2.2.1.</t>
  </si>
  <si>
    <t>2.2.2</t>
  </si>
  <si>
    <t>2.2.3</t>
  </si>
  <si>
    <t xml:space="preserve">  2.2.3</t>
  </si>
  <si>
    <t>прогнозний період</t>
  </si>
  <si>
    <t>2.1.3</t>
  </si>
  <si>
    <t>1.1.1</t>
  </si>
  <si>
    <t>1.1.3</t>
  </si>
  <si>
    <t>1.1.4</t>
  </si>
  <si>
    <t>1.1.6</t>
  </si>
  <si>
    <t>2.1.2</t>
  </si>
  <si>
    <t>отримані у плановому періоді позичкові кошти фінансових установ, що підлягають поверненню</t>
  </si>
  <si>
    <t xml:space="preserve">М. П </t>
  </si>
  <si>
    <t>що не підлягають поверненню</t>
  </si>
  <si>
    <t>госпо-          дарський  (вартість    матеріальних ресурсів)</t>
  </si>
  <si>
    <t>підряд- ний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</si>
  <si>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</si>
  <si>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</si>
  <si>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</si>
  <si>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</si>
  <si>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</si>
  <si>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</si>
  <si>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 xml:space="preserve">  2.2</t>
  </si>
  <si>
    <t xml:space="preserve">  1.2</t>
  </si>
  <si>
    <t>що підлягають поверненню</t>
  </si>
  <si>
    <t>Усього за інвестиційною програмою</t>
  </si>
  <si>
    <t xml:space="preserve">  1.1.5</t>
  </si>
  <si>
    <t xml:space="preserve">  1.2.3</t>
  </si>
  <si>
    <t>Заходи щодо підвищення екологічної безпеки та охорони навколишнього середовища</t>
  </si>
  <si>
    <t>Заходи зі зниження питомих витрат, а також втрат ресурсів, у т.ч.: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</si>
  <si>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</si>
  <si>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</si>
  <si>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 xml:space="preserve">Заходи щодо підвищення якості послуг з централізованого водопостачання </t>
  </si>
  <si>
    <t>Заходи щодо зменшення обсягу витрат води на технологічні потреби</t>
  </si>
  <si>
    <t>Заходи зі зниження питомих витрат, а також втрат ресурсів</t>
  </si>
  <si>
    <t>отримані у планованому періоді бюджетні кошти, що не підлягають поверненню</t>
  </si>
  <si>
    <t>бюджетні кошти   (не підлягають поверненню)</t>
  </si>
  <si>
    <t>Заходи щодо провадження та розвитку інформаційних технологій</t>
  </si>
  <si>
    <t>1.2.7</t>
  </si>
  <si>
    <t>1.2.8</t>
  </si>
  <si>
    <t>2.2.4</t>
  </si>
  <si>
    <t>2.2.5</t>
  </si>
  <si>
    <t>2.1.4</t>
  </si>
  <si>
    <t>2.2</t>
  </si>
  <si>
    <t>1.2</t>
  </si>
  <si>
    <t>2.2.6</t>
  </si>
  <si>
    <t xml:space="preserve"> сума позичкових коштів та відсотків за їх  використання, що підлягає поверненню у плановому періоді</t>
  </si>
  <si>
    <t xml:space="preserve">сума інших  залучених коштів, що підлягає поверненню у плановому періоді </t>
  </si>
  <si>
    <t>Водопостачання</t>
  </si>
  <si>
    <t>Водовідведення</t>
  </si>
  <si>
    <t xml:space="preserve">          (прізвище, ім’я, по батькові)</t>
  </si>
  <si>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</si>
  <si>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</si>
  <si>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>(найменування органу місцевого самоврядування)</t>
  </si>
  <si>
    <t>М.П.</t>
  </si>
  <si>
    <t xml:space="preserve">ЗАТВЕРДЖЕНО                         </t>
  </si>
  <si>
    <t>__________________________________</t>
  </si>
  <si>
    <t>(посадова особа ліцензіата)</t>
  </si>
  <si>
    <t>(ПІБ)</t>
  </si>
  <si>
    <t>"____"_______________ 20____ року</t>
  </si>
  <si>
    <t>_______________________________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</si>
  <si>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</si>
  <si>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</si>
  <si>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</si>
  <si>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</si>
  <si>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зі зниження питомих витрат, а також втрат ресурсів,  з них: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</si>
  <si>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</si>
  <si>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</si>
  <si>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</si>
  <si>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</si>
  <si>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Усього за підпунктом 1.1.1</t>
  </si>
  <si>
    <t>Усього за підпунктом 1.1.2</t>
  </si>
  <si>
    <t>Усього за підпунктом 1.1.3</t>
  </si>
  <si>
    <t>Усього за підпунктом 1.1.4</t>
  </si>
  <si>
    <t>Усього за підпунктом 1.1.5</t>
  </si>
  <si>
    <t>Заходи зі зниження питомих витрат, а також втрат ресурсів, з них:</t>
  </si>
  <si>
    <t>Усього за підпунктом 1.1.6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</si>
  <si>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</si>
  <si>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</si>
  <si>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</si>
  <si>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</si>
  <si>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Заходи щодо провадження та розвитку інформаційних технологій, з них:</t>
  </si>
  <si>
    <t>Усього за підпунктом 1.2.4</t>
  </si>
  <si>
    <t>Усього за підпунктом 1.2.5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</si>
  <si>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</si>
  <si>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</si>
  <si>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Усього за підпунктом 1.2.6</t>
  </si>
  <si>
    <t>Усього за підпунктом 1.2.7</t>
  </si>
  <si>
    <t>Усього за підпунктом 1.2.8</t>
  </si>
  <si>
    <t>Усього за пунктом 1.2</t>
  </si>
  <si>
    <t>ІІ</t>
  </si>
  <si>
    <t>Усього за підпунктом 2.1.1</t>
  </si>
  <si>
    <t>Усього за пунктом 2.1</t>
  </si>
  <si>
    <t>Модернізація та закупівля транспортних засобів спеціального та спеціалізованого призначення, з них:</t>
  </si>
  <si>
    <t>Усього за підпунктом 2.1.4</t>
  </si>
  <si>
    <t>Усього за підпунктом 2.2.1</t>
  </si>
  <si>
    <t>Усього за підпунктом2.2.2</t>
  </si>
  <si>
    <t>Усього за підпунктом 2.2.3</t>
  </si>
  <si>
    <t>Усього за підпунктом 2.2.4</t>
  </si>
  <si>
    <t>Усього за підпунктом 2.2.5</t>
  </si>
  <si>
    <t>Усього за підпунктом  2.2.6</t>
  </si>
  <si>
    <t>Усього за пунктом 2.2</t>
  </si>
  <si>
    <t>(посада відповідального виконавця)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</si>
  <si>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</si>
  <si>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</si>
  <si>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</si>
  <si>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Економічний ефект  (тис. грн.)***</t>
  </si>
  <si>
    <t>Заходи щодо підвищення якості послуг з централізованого водопостачання, з них.:</t>
  </si>
  <si>
    <t xml:space="preserve"> інші залучені кошти, отримані у планованому  періоді, з них:</t>
  </si>
  <si>
    <t>Заходи зі зниження питомих витрат, а також втрат ресурсів,з них:</t>
  </si>
  <si>
    <t>2.1.5</t>
  </si>
  <si>
    <t>Усього за підпунктом 2.1.2</t>
  </si>
  <si>
    <t>Усього за підпунктом  2.1.3</t>
  </si>
  <si>
    <t>Усього за підпунктом 2.1.5</t>
  </si>
  <si>
    <t>Заходи щодо зменшення обсягу витрат води на технологічні потреби,з них:</t>
  </si>
  <si>
    <t>Заходи щодо підвищення якості послуг з централізованого водопостачання, з них:</t>
  </si>
  <si>
    <t>Усього за пунктом1.1</t>
  </si>
  <si>
    <t>Заходи зі зниження питомих витрат, а також втрат ресурсів, них:</t>
  </si>
  <si>
    <t>Заходи щодо зменшення обсягу витрат води на технологічні потреби, в них:</t>
  </si>
  <si>
    <t>Заходи щодо підвищення якості послуг з централізованого водопостачання,в них:</t>
  </si>
  <si>
    <t>Заходи щодо провадження та розвитку інформаційних технологій, в них:</t>
  </si>
  <si>
    <t>Заходи щодо модернізації та закупівлі транспортних засобів спеціального та спеціалізованого призначення, в них:</t>
  </si>
  <si>
    <t>Заходи щодо підвищення екологічної безпеки та охорони навколишнього середовища, в них:</t>
  </si>
  <si>
    <t>Інші заходи, в них:</t>
  </si>
  <si>
    <t xml:space="preserve"> Усього за підпунктом  2.1.2.</t>
  </si>
  <si>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</si>
  <si>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Заходи зі зниження питомих витрат,  а також втрат ресурсів, з них:</t>
  </si>
  <si>
    <t>Заходи щодо підвищення екологічної безпеки та охорони навколишнього середовища,з них:</t>
  </si>
  <si>
    <t>Усього за пунктом 2.1.</t>
  </si>
  <si>
    <t>Усього за підпунктом  2.2.2</t>
  </si>
  <si>
    <t xml:space="preserve"> Усього за підпунктом 2.2.3.</t>
  </si>
  <si>
    <t>Усього за підпунктом  2.2.4</t>
  </si>
  <si>
    <t>Усього за підпунктом  2.2.5</t>
  </si>
  <si>
    <t>Усього за підпунктом 2.2.6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</si>
  <si>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</si>
  <si>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</si>
  <si>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</si>
  <si>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</si>
  <si>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Економічний ефект (тис. грн. )**</t>
  </si>
  <si>
    <t>Додаток 6  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</si>
  <si>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Продовження додатка 6</t>
  </si>
  <si>
    <t>Заходи щодо модернізації та закупівлі транспортних засобів спеціального та спеціалізованого призначення</t>
  </si>
  <si>
    <t>Кошти, що враховуються у структурі тарифів за джерелами фінансування,  
тис. грн. (без ПДВ)</t>
  </si>
  <si>
    <t>Усього за розділом І</t>
  </si>
  <si>
    <t>Усього за розділом ІІ</t>
  </si>
  <si>
    <t>Кількісний показник (одиниця виміру)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</si>
  <si>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</si>
  <si>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</si>
  <si>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</si>
  <si>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</si>
  <si>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</si>
  <si>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</si>
  <si>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Найменуван-ня заходів (пооб'єктно)</t>
  </si>
  <si>
    <t>Кошти, що враховуються    у структурі тарифів           гр.5 + гр.6. +      гр. 11 + гр. 12      тис. грн.           (без ПДВ)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</si>
  <si>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</si>
  <si>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</si>
  <si>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</si>
  <si>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</si>
  <si>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</si>
  <si>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х- ліцензіатом  не заповнюється.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</si>
  <si>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</si>
  <si>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</si>
  <si>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</si>
  <si>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 xml:space="preserve">     (підпис)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</si>
  <si>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</si>
  <si>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</si>
  <si>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Економія паливно-енергетичних ресурсів            (кВт/год/рік)</t>
  </si>
  <si>
    <t>Економія фонду заробітної плати,                                                                          (тис. грн. /рік)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</si>
  <si>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</si>
  <si>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Інші заходи (не звільняється від оподаткування згідно з пунктом 154.9 статті 154 Податкового кодексу України), з них:  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</si>
  <si>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</si>
  <si>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</si>
  <si>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</si>
  <si>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</si>
  <si>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</si>
  <si>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Інші заходи (не звільняється від оподаткування згідно з пунктом 154.9 статті 154 Податкового кодексу України), з урахуванням: 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</si>
  <si>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</si>
  <si>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>Інші заходи (не  звільняється від оподаткування згідно з пунктом 154.9 статті 154 Податкового кодексу України), з урахуванням:</t>
  </si>
  <si>
    <t>Комунальне підприємство Фастівської міської ради "Фастівводоканал"</t>
  </si>
  <si>
    <t xml:space="preserve">  2.2.4</t>
  </si>
  <si>
    <t>№ аркуша обґрунтовуючих матеріалів</t>
  </si>
  <si>
    <t>Фастівська міська рада</t>
  </si>
  <si>
    <t>"_____" ________________20______року</t>
  </si>
  <si>
    <t>"___"_______________20____року</t>
  </si>
  <si>
    <t>1.2.1.1</t>
  </si>
  <si>
    <t>2.2.5.1</t>
  </si>
  <si>
    <t xml:space="preserve">  2.2.1</t>
  </si>
  <si>
    <t>2.2.1.1</t>
  </si>
  <si>
    <t>2.2.1.2</t>
  </si>
  <si>
    <t>1.2.1.2</t>
  </si>
  <si>
    <t>2.2.5.2</t>
  </si>
  <si>
    <t>М.В.Нетяжук</t>
  </si>
  <si>
    <t>1.2.1.3</t>
  </si>
  <si>
    <t>1.2.8.1</t>
  </si>
  <si>
    <t>1.2.8.2</t>
  </si>
  <si>
    <t>1.2.8.3</t>
  </si>
  <si>
    <t>Технічне переоснащення Електролізної ВОС</t>
  </si>
  <si>
    <t>1.2.8.4</t>
  </si>
  <si>
    <t>2.2.1.3</t>
  </si>
  <si>
    <t>2.2.1.4</t>
  </si>
  <si>
    <t>В.о.директора КП ФМР "Фастівводоканал"</t>
  </si>
  <si>
    <t>В.О.Пархоменко</t>
  </si>
  <si>
    <t>Технічне переоснащення ВОС</t>
  </si>
  <si>
    <t>1.2.8.5</t>
  </si>
  <si>
    <t>2.2.6.1</t>
  </si>
  <si>
    <t>2.2.6.2</t>
  </si>
  <si>
    <t>2.2.6.3</t>
  </si>
  <si>
    <t>В.о. директора КП ФМР "Фастівводоканал"</t>
  </si>
  <si>
    <t>2.2.5.3</t>
  </si>
  <si>
    <r>
      <rPr>
        <u val="single"/>
        <sz val="12"/>
        <rFont val="Times New Roman"/>
        <family val="1"/>
      </rPr>
      <t xml:space="preserve">В.о.директора                    </t>
    </r>
    <r>
      <rPr>
        <sz val="12"/>
        <rFont val="Times New Roman"/>
        <family val="1"/>
      </rPr>
      <t xml:space="preserve">                                   __________________                       ______</t>
    </r>
    <r>
      <rPr>
        <u val="single"/>
        <sz val="12"/>
        <rFont val="Times New Roman"/>
        <family val="1"/>
      </rPr>
      <t>Пархоменко В.О..</t>
    </r>
    <r>
      <rPr>
        <sz val="12"/>
        <rFont val="Times New Roman"/>
        <family val="1"/>
      </rPr>
      <t>_____________</t>
    </r>
  </si>
  <si>
    <t>КП ФМР "Фастівводоканал"</t>
  </si>
  <si>
    <t>Фінансовий план, тис. грн. (без ПДВ)</t>
  </si>
  <si>
    <t>питома вага у загальній сумі інвестицій</t>
  </si>
  <si>
    <t>Примітка</t>
  </si>
  <si>
    <t>Економія паливно-енергетичних ресурсів            (тис. кВт/год/рік)</t>
  </si>
  <si>
    <t>у т.ч: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</si>
  <si>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</si>
  <si>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 од</t>
  </si>
  <si>
    <t>1.2.6.</t>
  </si>
  <si>
    <t>Інші заходи, з них :</t>
  </si>
  <si>
    <t>2 од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</si>
  <si>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</si>
  <si>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2.2.1.1.</t>
  </si>
  <si>
    <t>2.2.1.2.</t>
  </si>
  <si>
    <t>2.2.1.3.</t>
  </si>
  <si>
    <t>2.2.1.4.</t>
  </si>
  <si>
    <t xml:space="preserve">    </t>
  </si>
  <si>
    <t>Технічне переоснащення запірної арматури Ду 400 мм, КНС №7</t>
  </si>
  <si>
    <t>4 од</t>
  </si>
  <si>
    <t xml:space="preserve">Технічне переоснащення КНС №1 </t>
  </si>
  <si>
    <t>Технічне переоснащення КНС №2</t>
  </si>
  <si>
    <t>Технічне переоснащення КНС №4</t>
  </si>
  <si>
    <t>Монтаж нового перетворювача частоти, 75,0 кВт, в машинному залі ВОС</t>
  </si>
  <si>
    <t>Головний інженер</t>
  </si>
  <si>
    <t xml:space="preserve">В.В.Брюховецький </t>
  </si>
  <si>
    <t>В.В.Брюховецький</t>
  </si>
  <si>
    <r>
      <t>_</t>
    </r>
    <r>
      <rPr>
        <u val="single"/>
        <sz val="12"/>
        <rFont val="Times New Roman"/>
        <family val="1"/>
      </rPr>
      <t>_Головний інженер___</t>
    </r>
    <r>
      <rPr>
        <sz val="12"/>
        <rFont val="Times New Roman"/>
        <family val="1"/>
      </rPr>
      <t>______                       __________________                   _______</t>
    </r>
    <r>
      <rPr>
        <u val="single"/>
        <sz val="12"/>
        <rFont val="Times New Roman"/>
        <family val="1"/>
      </rPr>
      <t>Брюховецький В.В.</t>
    </r>
    <r>
      <rPr>
        <sz val="12"/>
        <rFont val="Times New Roman"/>
        <family val="1"/>
      </rPr>
      <t>________</t>
    </r>
  </si>
  <si>
    <t xml:space="preserve">Обґрунтування заходів фінансового плану використання коштів для  виконання  інвестиційної програми на 2020 рік </t>
  </si>
  <si>
    <t xml:space="preserve">Монтаж нового перетворювача частоти, 75,0 кВт, в машинному залі ВОС </t>
  </si>
  <si>
    <t>Технічне переоснащення та підвищення енергоефективності свердловин Волицького водозабору</t>
  </si>
  <si>
    <t>Монтаж насосних агрегатів YSP SS 6045/12 з станціями управління</t>
  </si>
  <si>
    <t>Технічне переоснащення підвищувальних насосних станцій</t>
  </si>
  <si>
    <t>6 од</t>
  </si>
  <si>
    <t>Отчет о совместимости для 4 додатки 3, 4, 5, 6.xls</t>
  </si>
  <si>
    <t>Дата отчета: 26.09.2019 8:37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</si>
  <si>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</si>
  <si>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</si>
  <si>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</si>
  <si>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</si>
  <si>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Технічне переоснащення пожежних гідрантів на вуличних водопровідних мережах</t>
  </si>
  <si>
    <t>31 од.</t>
  </si>
  <si>
    <t>Заміна непрацюючих  пожежних гідрантів в кількості 31 од.</t>
  </si>
  <si>
    <t>-</t>
  </si>
  <si>
    <t>Заміна зношеного насосного агрегату  6НФ на новий 2СМ 150-125-315/4</t>
  </si>
  <si>
    <t>Технічне переоснащення КНС №11</t>
  </si>
  <si>
    <t xml:space="preserve">Заміна запірної арматури ду 400 мм, КНС №7 </t>
  </si>
  <si>
    <t>12 од</t>
  </si>
  <si>
    <t>Технічне переоснащення запірної арматури, Ду 250 -8 од. та клапанів зворотніх Ду 250 мм -4 од., КНС "Центральна" (12 од.)</t>
  </si>
  <si>
    <t>Технічне переоснащення насосного обладнання мулової станції КОС</t>
  </si>
  <si>
    <t>Встановлення в підвищувальних насосних станціях нових насосних агрегатів NM 4016 А-В</t>
  </si>
  <si>
    <t>Заміна компресора для виготовлення розчину солі в Електролізній ВОС</t>
  </si>
  <si>
    <t xml:space="preserve"> Заміна зношених насосних агрегатів  ФГ 144/46 на нові 2СМ 150-125-315/4</t>
  </si>
  <si>
    <t>Заміна зношеного насосного агрегату  ФГ 216/24 на новий 2СМ 150-125-315/4</t>
  </si>
  <si>
    <t>Заміна запірної арматури Ду 250 мм, на нові 12 од.</t>
  </si>
  <si>
    <t>Фінансовий план використання коштів для  виконання  інвестиційної програми на 2020  рік</t>
  </si>
  <si>
    <t xml:space="preserve">Заміна зношеного насосного агрегату  6НФ на новий 2СМ 150-125-315/4 </t>
  </si>
  <si>
    <t>Заміна зношеного насосного агрегату  ФГ 144/46 на новий 2СМ 150-125-315/4, 1 од</t>
  </si>
  <si>
    <t xml:space="preserve">Заміна зношеного насосного агрегату  ФГ 216/24 на новий 2СМ 150-125-315/4. </t>
  </si>
  <si>
    <t xml:space="preserve"> Заміна запірної арматури Ду 250 мм, на нові 12 од.</t>
  </si>
  <si>
    <t>Встановлення в підвищувальних насосних станціях нових насосних агрегатів NM 4016 А-В.</t>
  </si>
  <si>
    <t xml:space="preserve">Заміна непрацюючих  пожежних гідрантів в кількості 31 од. </t>
  </si>
  <si>
    <t xml:space="preserve">Заміна зношеного насосного агрегату  6НФ на новий 2СМ 150-125-315/4. </t>
  </si>
  <si>
    <t>Заміна запірної арматури Ду 250 мм, на нові 12 од..</t>
  </si>
  <si>
    <t>Фінансовий план використання коштів для  виконання  інвестиційної програми та  їх врахування у структурі тарифів на 12 місяців 2020 року</t>
  </si>
  <si>
    <t xml:space="preserve">План витрат за джерелами фінансування на виконання інвестиційної програми для врахування у структурі тарифів                                                                  на 12 місяців 2020 рік    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</si>
</sst>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 [$fr.-100C]\ * #,##0.00_ ;_ [$fr.-100C]\ * \-#,##0.00_ ;_ [$fr.-100C]\ * &quot;-&quot;??_ ;_ @_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_ ;\-#,##0.00\ "/>
    <numFmt numFmtId="203" formatCode="#,##0.0"/>
    <numFmt numFmtId="204" formatCode="0.0"/>
    <numFmt numFmtId="205" formatCode="0.000"/>
    <numFmt numFmtId="206" formatCode="0.0000"/>
    <numFmt numFmtId="207" formatCode="0.0%"/>
    <numFmt numFmtId="208" formatCode="#,##0.0_ ;\-#,##0.0\ 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4" fillId="32" borderId="10" xfId="33" applyFont="1" applyFill="1" applyBorder="1" applyAlignment="1" applyProtection="1">
      <alignment horizontal="center" wrapText="1"/>
      <protection locked="0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3" fontId="7" fillId="32" borderId="10" xfId="54" applyNumberFormat="1" applyFont="1" applyFill="1" applyBorder="1" applyAlignment="1">
      <alignment horizontal="center" wrapText="1"/>
      <protection/>
    </xf>
    <xf numFmtId="0" fontId="4" fillId="32" borderId="0" xfId="0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6" fontId="2" fillId="32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2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7" fillId="0" borderId="10" xfId="54" applyNumberFormat="1" applyFont="1" applyFill="1" applyBorder="1" applyAlignment="1">
      <alignment horizontal="center" wrapText="1"/>
      <protection/>
    </xf>
    <xf numFmtId="49" fontId="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95" fontId="9" fillId="0" borderId="0" xfId="62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10" xfId="54" applyNumberFormat="1" applyFont="1" applyFill="1" applyBorder="1" applyAlignment="1">
      <alignment horizontal="center" wrapText="1"/>
      <protection/>
    </xf>
    <xf numFmtId="0" fontId="4" fillId="0" borderId="14" xfId="0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8" fontId="18" fillId="0" borderId="21" xfId="0" applyNumberFormat="1" applyFont="1" applyFill="1" applyBorder="1" applyAlignment="1">
      <alignment horizontal="right" vertical="center"/>
    </xf>
    <xf numFmtId="203" fontId="7" fillId="0" borderId="10" xfId="0" applyNumberFormat="1" applyFont="1" applyFill="1" applyBorder="1" applyAlignment="1">
      <alignment horizontal="center"/>
    </xf>
    <xf numFmtId="203" fontId="6" fillId="0" borderId="10" xfId="0" applyNumberFormat="1" applyFont="1" applyFill="1" applyBorder="1" applyAlignment="1">
      <alignment horizontal="center"/>
    </xf>
    <xf numFmtId="203" fontId="6" fillId="0" borderId="10" xfId="0" applyNumberFormat="1" applyFont="1" applyFill="1" applyBorder="1" applyAlignment="1">
      <alignment/>
    </xf>
    <xf numFmtId="204" fontId="6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8" fontId="10" fillId="0" borderId="2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 vertical="center" wrapText="1"/>
    </xf>
    <xf numFmtId="204" fontId="2" fillId="0" borderId="10" xfId="33" applyNumberFormat="1" applyFont="1" applyFill="1" applyBorder="1" applyAlignment="1" applyProtection="1">
      <alignment vertical="center" wrapText="1"/>
      <protection/>
    </xf>
    <xf numFmtId="204" fontId="2" fillId="32" borderId="10" xfId="0" applyNumberFormat="1" applyFont="1" applyFill="1" applyBorder="1" applyAlignment="1">
      <alignment/>
    </xf>
    <xf numFmtId="204" fontId="4" fillId="32" borderId="10" xfId="0" applyNumberFormat="1" applyFont="1" applyFill="1" applyBorder="1" applyAlignment="1">
      <alignment horizontal="center" wrapText="1"/>
    </xf>
    <xf numFmtId="204" fontId="4" fillId="32" borderId="10" xfId="0" applyNumberFormat="1" applyFont="1" applyFill="1" applyBorder="1" applyAlignment="1">
      <alignment horizontal="center"/>
    </xf>
    <xf numFmtId="203" fontId="6" fillId="0" borderId="10" xfId="54" applyNumberFormat="1" applyFont="1" applyFill="1" applyBorder="1" applyAlignment="1">
      <alignment horizontal="center" wrapText="1"/>
      <protection/>
    </xf>
    <xf numFmtId="3" fontId="6" fillId="0" borderId="10" xfId="54" applyNumberFormat="1" applyFont="1" applyFill="1" applyBorder="1" applyAlignment="1">
      <alignment horizontal="center" wrapText="1"/>
      <protection/>
    </xf>
    <xf numFmtId="20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03" fontId="7" fillId="0" borderId="10" xfId="54" applyNumberFormat="1" applyFont="1" applyFill="1" applyBorder="1" applyAlignment="1">
      <alignment horizontal="center" vertical="center" wrapText="1"/>
      <protection/>
    </xf>
    <xf numFmtId="203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03" fontId="7" fillId="0" borderId="10" xfId="0" applyNumberFormat="1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204" fontId="7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20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7" fillId="0" borderId="12" xfId="54" applyNumberFormat="1" applyFont="1" applyFill="1" applyBorder="1" applyAlignment="1">
      <alignment horizontal="center" vertical="center" wrapText="1"/>
      <protection/>
    </xf>
    <xf numFmtId="3" fontId="2" fillId="0" borderId="12" xfId="54" applyNumberFormat="1" applyFont="1" applyFill="1" applyBorder="1" applyAlignment="1">
      <alignment horizontal="center" vertical="center" wrapText="1"/>
      <protection/>
    </xf>
    <xf numFmtId="204" fontId="2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204" fontId="6" fillId="0" borderId="10" xfId="0" applyNumberFormat="1" applyFont="1" applyFill="1" applyBorder="1" applyAlignment="1">
      <alignment/>
    </xf>
    <xf numFmtId="204" fontId="7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204" fontId="2" fillId="0" borderId="10" xfId="54" applyNumberFormat="1" applyFont="1" applyFill="1" applyBorder="1" applyAlignment="1">
      <alignment horizontal="center" vertical="center" wrapText="1"/>
      <protection/>
    </xf>
    <xf numFmtId="204" fontId="4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/>
    </xf>
    <xf numFmtId="204" fontId="2" fillId="0" borderId="0" xfId="0" applyNumberFormat="1" applyFont="1" applyFill="1" applyAlignment="1">
      <alignment horizontal="center" vertical="center"/>
    </xf>
    <xf numFmtId="203" fontId="2" fillId="0" borderId="10" xfId="54" applyNumberFormat="1" applyFont="1" applyFill="1" applyBorder="1" applyAlignment="1">
      <alignment horizontal="center" vertical="center" wrapText="1"/>
      <protection/>
    </xf>
    <xf numFmtId="203" fontId="4" fillId="0" borderId="10" xfId="0" applyNumberFormat="1" applyFont="1" applyFill="1" applyBorder="1" applyAlignment="1">
      <alignment horizontal="center"/>
    </xf>
    <xf numFmtId="203" fontId="2" fillId="0" borderId="10" xfId="0" applyNumberFormat="1" applyFont="1" applyFill="1" applyBorder="1" applyAlignment="1">
      <alignment/>
    </xf>
    <xf numFmtId="204" fontId="2" fillId="0" borderId="10" xfId="0" applyNumberFormat="1" applyFont="1" applyFill="1" applyBorder="1" applyAlignment="1">
      <alignment/>
    </xf>
    <xf numFmtId="2" fontId="2" fillId="0" borderId="10" xfId="33" applyNumberFormat="1" applyFont="1" applyFill="1" applyBorder="1" applyAlignment="1" applyProtection="1">
      <alignment vertical="center" wrapText="1"/>
      <protection/>
    </xf>
    <xf numFmtId="2" fontId="2" fillId="3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04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66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/>
    </xf>
    <xf numFmtId="2" fontId="4" fillId="0" borderId="10" xfId="54" applyNumberFormat="1" applyFont="1" applyFill="1" applyBorder="1" applyAlignment="1">
      <alignment horizontal="center" wrapText="1"/>
      <protection/>
    </xf>
    <xf numFmtId="2" fontId="2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0" xfId="54" applyNumberFormat="1" applyFont="1" applyFill="1" applyBorder="1" applyAlignment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2" fontId="7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204" fontId="7" fillId="0" borderId="13" xfId="0" applyNumberFormat="1" applyFont="1" applyFill="1" applyBorder="1" applyAlignment="1">
      <alignment horizontal="center" vertical="center"/>
    </xf>
    <xf numFmtId="2" fontId="7" fillId="0" borderId="10" xfId="5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204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204" fontId="7" fillId="0" borderId="16" xfId="0" applyNumberFormat="1" applyFont="1" applyFill="1" applyBorder="1" applyAlignment="1">
      <alignment horizontal="center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04" fontId="2" fillId="0" borderId="15" xfId="0" applyNumberFormat="1" applyFont="1" applyFill="1" applyBorder="1" applyAlignment="1">
      <alignment horizontal="center" vertical="center"/>
    </xf>
    <xf numFmtId="0" fontId="7" fillId="0" borderId="19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07" fontId="2" fillId="0" borderId="10" xfId="54" applyNumberFormat="1" applyFont="1" applyFill="1" applyBorder="1" applyAlignment="1">
      <alignment horizontal="center" vertical="center" wrapText="1"/>
      <protection/>
    </xf>
    <xf numFmtId="202" fontId="4" fillId="0" borderId="10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/>
    </xf>
    <xf numFmtId="208" fontId="4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67" fillId="0" borderId="10" xfId="33" applyNumberFormat="1" applyFont="1" applyFill="1" applyBorder="1" applyAlignment="1" applyProtection="1">
      <alignment horizontal="center" vertical="center" wrapText="1"/>
      <protection/>
    </xf>
    <xf numFmtId="204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10" xfId="33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205" fontId="28" fillId="0" borderId="0" xfId="0" applyNumberFormat="1" applyFont="1" applyFill="1" applyAlignment="1">
      <alignment/>
    </xf>
    <xf numFmtId="10" fontId="2" fillId="0" borderId="10" xfId="5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1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8" xfId="33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9" xfId="33" applyNumberFormat="1" applyFont="1" applyFill="1" applyBorder="1" applyAlignment="1" applyProtection="1">
      <alignment horizontal="center" vertical="center" wrapText="1"/>
      <protection/>
    </xf>
    <xf numFmtId="0" fontId="4" fillId="0" borderId="15" xfId="33" applyNumberFormat="1" applyFont="1" applyFill="1" applyBorder="1" applyAlignment="1" applyProtection="1">
      <alignment horizontal="center" vertical="center" wrapText="1"/>
      <protection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0" fontId="2" fillId="0" borderId="19" xfId="33" applyNumberFormat="1" applyFont="1" applyFill="1" applyBorder="1" applyAlignment="1" applyProtection="1">
      <alignment horizontal="center" vertical="center" wrapText="1"/>
      <protection/>
    </xf>
    <xf numFmtId="0" fontId="2" fillId="0" borderId="15" xfId="3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14" fillId="0" borderId="0" xfId="0" applyNumberFormat="1" applyFont="1" applyFill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7" fillId="0" borderId="19" xfId="33" applyNumberFormat="1" applyFont="1" applyFill="1" applyBorder="1" applyAlignment="1" applyProtection="1">
      <alignment horizontal="center" vertical="center" wrapText="1"/>
      <protection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203" fontId="6" fillId="0" borderId="14" xfId="0" applyNumberFormat="1" applyFont="1" applyFill="1" applyBorder="1" applyAlignment="1">
      <alignment horizontal="center"/>
    </xf>
    <xf numFmtId="203" fontId="6" fillId="0" borderId="19" xfId="0" applyNumberFormat="1" applyFont="1" applyFill="1" applyBorder="1" applyAlignment="1">
      <alignment horizontal="center"/>
    </xf>
    <xf numFmtId="203" fontId="6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7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4" xfId="33" applyFont="1" applyFill="1" applyBorder="1" applyAlignment="1" applyProtection="1">
      <alignment horizontal="center" vertical="center" wrapText="1"/>
      <protection locked="0"/>
    </xf>
    <xf numFmtId="0" fontId="7" fillId="0" borderId="15" xfId="33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2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/>
    </xf>
    <xf numFmtId="178" fontId="6" fillId="0" borderId="19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9" xfId="33" applyNumberFormat="1" applyFont="1" applyFill="1" applyBorder="1" applyAlignment="1" applyProtection="1">
      <alignment horizontal="center" vertical="center" wrapText="1"/>
      <protection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33" applyFont="1" applyFill="1" applyBorder="1" applyAlignment="1" applyProtection="1">
      <alignment horizontal="center" vertical="top" wrapText="1"/>
      <protection locked="0"/>
    </xf>
    <xf numFmtId="0" fontId="2" fillId="0" borderId="12" xfId="33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33" applyNumberFormat="1" applyFont="1" applyFill="1" applyBorder="1" applyAlignment="1" applyProtection="1">
      <alignment horizontal="center" vertical="center" wrapText="1"/>
      <protection/>
    </xf>
    <xf numFmtId="0" fontId="2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24" xfId="33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04" fontId="4" fillId="0" borderId="14" xfId="0" applyNumberFormat="1" applyFon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4" fillId="0" borderId="15" xfId="0" applyNumberFormat="1" applyFont="1" applyBorder="1" applyAlignment="1">
      <alignment horizontal="center"/>
    </xf>
    <xf numFmtId="14" fontId="10" fillId="32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0" xfId="33" applyFont="1" applyFill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/>
    </xf>
    <xf numFmtId="0" fontId="10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/>
    </xf>
    <xf numFmtId="0" fontId="27" fillId="32" borderId="0" xfId="0" applyFont="1" applyFill="1" applyAlignment="1">
      <alignment horizontal="center"/>
    </xf>
    <xf numFmtId="0" fontId="19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left" vertical="center"/>
    </xf>
    <xf numFmtId="0" fontId="27" fillId="32" borderId="0" xfId="0" applyFont="1" applyFill="1" applyAlignment="1">
      <alignment horizontal="center" wrapText="1"/>
    </xf>
    <xf numFmtId="0" fontId="19" fillId="32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32" borderId="23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120" zoomScaleNormal="63" zoomScaleSheetLayoutView="120" zoomScalePageLayoutView="96" workbookViewId="0" topLeftCell="A34">
      <selection activeCell="E21" sqref="E21"/>
    </sheetView>
  </sheetViews>
  <sheetFormatPr defaultColWidth="9.00390625" defaultRowHeight="12.75"/>
  <cols>
    <col min="1" max="1" width="7.25390625" style="109" customWidth="1"/>
    <col min="2" max="2" width="22.375" style="96" customWidth="1"/>
    <col min="3" max="3" width="14.75390625" style="109" customWidth="1"/>
    <col min="4" max="4" width="10.25390625" style="110" customWidth="1"/>
    <col min="5" max="5" width="10.375" style="110" customWidth="1"/>
    <col min="6" max="6" width="14.00390625" style="110" customWidth="1"/>
    <col min="7" max="7" width="41.00390625" style="110" customWidth="1"/>
    <col min="8" max="8" width="11.75390625" style="110" customWidth="1"/>
    <col min="9" max="9" width="7.875" style="110" customWidth="1"/>
    <col min="10" max="10" width="6.875" style="110" customWidth="1"/>
    <col min="11" max="11" width="9.00390625" style="110" customWidth="1"/>
    <col min="12" max="12" width="8.125" style="110" customWidth="1"/>
    <col min="13" max="13" width="20.75390625" style="112" customWidth="1"/>
    <col min="14" max="16" width="9.125" style="112" customWidth="1"/>
    <col min="17" max="16384" width="9.125" style="110" customWidth="1"/>
  </cols>
  <sheetData>
    <row r="1" spans="1:12" ht="30.75" customHeight="1">
      <c r="A1" s="335" t="s">
        <v>281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3" ht="18.75">
      <c r="A2" s="336" t="s">
        <v>254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16"/>
    </row>
    <row r="3" spans="1:13" ht="52.5" customHeight="1">
      <c r="A3" s="337" t="s">
        <v>0</v>
      </c>
      <c r="B3" s="337" t="s">
        <v>1</v>
      </c>
      <c r="C3" s="337" t="s">
        <v>189</v>
      </c>
      <c r="D3" s="342" t="s">
        <v>255</v>
      </c>
      <c r="E3" s="343"/>
      <c r="F3" s="344" t="s">
        <v>256</v>
      </c>
      <c r="G3" s="345" t="s">
        <v>257</v>
      </c>
      <c r="H3" s="348" t="s">
        <v>180</v>
      </c>
      <c r="I3" s="348"/>
      <c r="J3" s="349" t="s">
        <v>198</v>
      </c>
      <c r="K3" s="349" t="s">
        <v>258</v>
      </c>
      <c r="L3" s="349" t="s">
        <v>182</v>
      </c>
      <c r="M3" s="352"/>
    </row>
    <row r="4" spans="1:13" ht="15.75" customHeight="1">
      <c r="A4" s="338"/>
      <c r="B4" s="338"/>
      <c r="C4" s="340"/>
      <c r="D4" s="337" t="s">
        <v>22</v>
      </c>
      <c r="E4" s="79" t="s">
        <v>259</v>
      </c>
      <c r="F4" s="344"/>
      <c r="G4" s="346"/>
      <c r="H4" s="337" t="s">
        <v>58</v>
      </c>
      <c r="I4" s="337" t="s">
        <v>59</v>
      </c>
      <c r="J4" s="350"/>
      <c r="K4" s="350"/>
      <c r="L4" s="350"/>
      <c r="M4" s="352"/>
    </row>
    <row r="5" spans="1:13" ht="42" customHeight="1">
      <c r="A5" s="338"/>
      <c r="B5" s="338"/>
      <c r="C5" s="340"/>
      <c r="D5" s="338"/>
      <c r="E5" s="353" t="s">
        <v>190</v>
      </c>
      <c r="F5" s="344"/>
      <c r="G5" s="346"/>
      <c r="H5" s="338"/>
      <c r="I5" s="338"/>
      <c r="J5" s="350"/>
      <c r="K5" s="350"/>
      <c r="L5" s="350"/>
      <c r="M5" s="352"/>
    </row>
    <row r="6" spans="1:13" ht="40.5" customHeight="1">
      <c r="A6" s="339"/>
      <c r="B6" s="339"/>
      <c r="C6" s="341"/>
      <c r="D6" s="339"/>
      <c r="E6" s="354"/>
      <c r="F6" s="344"/>
      <c r="G6" s="347"/>
      <c r="H6" s="339"/>
      <c r="I6" s="339"/>
      <c r="J6" s="351"/>
      <c r="K6" s="351"/>
      <c r="L6" s="351"/>
      <c r="M6" s="352"/>
    </row>
    <row r="7" spans="1:16" s="96" customFormat="1" ht="15.7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33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48"/>
      <c r="N7" s="48"/>
      <c r="O7" s="48"/>
      <c r="P7" s="48"/>
    </row>
    <row r="8" spans="1:14" ht="18.75" customHeight="1">
      <c r="A8" s="115" t="s">
        <v>108</v>
      </c>
      <c r="B8" s="355" t="s">
        <v>25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16"/>
      <c r="N8" s="116"/>
    </row>
    <row r="9" spans="1:14" ht="18" customHeight="1">
      <c r="A9" s="74" t="s">
        <v>11</v>
      </c>
      <c r="B9" s="358" t="s">
        <v>260</v>
      </c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50"/>
      <c r="N9" s="50"/>
    </row>
    <row r="10" spans="1:14" ht="16.5" customHeight="1">
      <c r="A10" s="74" t="s">
        <v>28</v>
      </c>
      <c r="B10" s="361" t="s">
        <v>119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3"/>
      <c r="M10" s="50"/>
      <c r="N10" s="50"/>
    </row>
    <row r="11" spans="1:14" ht="41.25" customHeight="1">
      <c r="A11" s="74" t="s">
        <v>228</v>
      </c>
      <c r="B11" s="97" t="s">
        <v>246</v>
      </c>
      <c r="C11" s="66" t="s">
        <v>261</v>
      </c>
      <c r="D11" s="66">
        <f>E11</f>
        <v>172.2</v>
      </c>
      <c r="E11" s="66">
        <v>172.2</v>
      </c>
      <c r="F11" s="302">
        <f>D11/N42</f>
        <v>0.12302636279202685</v>
      </c>
      <c r="G11" s="66" t="s">
        <v>282</v>
      </c>
      <c r="H11" s="66">
        <f>D11</f>
        <v>172.2</v>
      </c>
      <c r="I11" s="245">
        <v>0</v>
      </c>
      <c r="J11" s="66"/>
      <c r="K11" s="66">
        <v>0</v>
      </c>
      <c r="L11" s="66">
        <v>0</v>
      </c>
      <c r="M11" s="27"/>
      <c r="N11" s="50"/>
    </row>
    <row r="12" spans="1:14" ht="63" customHeight="1">
      <c r="A12" s="74" t="s">
        <v>233</v>
      </c>
      <c r="B12" s="97" t="s">
        <v>283</v>
      </c>
      <c r="C12" s="66" t="s">
        <v>272</v>
      </c>
      <c r="D12" s="66">
        <f>E12</f>
        <v>197.9</v>
      </c>
      <c r="E12" s="66">
        <v>197.9</v>
      </c>
      <c r="F12" s="302">
        <f>D12/N42</f>
        <v>0.1413874401657498</v>
      </c>
      <c r="G12" s="66" t="s">
        <v>284</v>
      </c>
      <c r="H12" s="66">
        <f>D12</f>
        <v>197.9</v>
      </c>
      <c r="I12" s="245">
        <v>0</v>
      </c>
      <c r="J12" s="66"/>
      <c r="K12" s="66">
        <v>0</v>
      </c>
      <c r="L12" s="66">
        <v>0</v>
      </c>
      <c r="M12" s="27"/>
      <c r="N12" s="50"/>
    </row>
    <row r="13" spans="1:14" ht="39.75" customHeight="1">
      <c r="A13" s="74" t="s">
        <v>236</v>
      </c>
      <c r="B13" s="97" t="s">
        <v>285</v>
      </c>
      <c r="C13" s="66" t="s">
        <v>286</v>
      </c>
      <c r="D13" s="66">
        <f>E13</f>
        <v>116.9</v>
      </c>
      <c r="E13" s="66">
        <v>116.9</v>
      </c>
      <c r="F13" s="302">
        <f>D13/N42</f>
        <v>0.08351789669214832</v>
      </c>
      <c r="G13" s="66" t="s">
        <v>303</v>
      </c>
      <c r="H13" s="66">
        <f>D13</f>
        <v>116.9</v>
      </c>
      <c r="I13" s="245">
        <v>0</v>
      </c>
      <c r="J13" s="66"/>
      <c r="K13" s="66">
        <v>0</v>
      </c>
      <c r="L13" s="66">
        <v>0</v>
      </c>
      <c r="M13" s="27"/>
      <c r="N13" s="50"/>
    </row>
    <row r="14" spans="1:14" ht="24" customHeight="1">
      <c r="A14" s="355" t="s">
        <v>122</v>
      </c>
      <c r="B14" s="356"/>
      <c r="C14" s="357"/>
      <c r="D14" s="303">
        <f>SUM(D11:D13)</f>
        <v>487</v>
      </c>
      <c r="E14" s="303">
        <f>SUM(E11:E13)</f>
        <v>487</v>
      </c>
      <c r="F14" s="323">
        <f>D14/N42</f>
        <v>0.347931699649925</v>
      </c>
      <c r="G14" s="304"/>
      <c r="H14" s="303">
        <f>SUM(H11:H13)</f>
        <v>487</v>
      </c>
      <c r="I14" s="303">
        <f>SUM(I12:I13)</f>
        <v>0</v>
      </c>
      <c r="J14" s="305"/>
      <c r="K14" s="305">
        <f>SUM(K11:K13)</f>
        <v>0</v>
      </c>
      <c r="L14" s="303">
        <f>SUM(L11:L13)</f>
        <v>0</v>
      </c>
      <c r="M14" s="317"/>
      <c r="N14" s="50"/>
    </row>
    <row r="15" spans="1:14" ht="16.5" customHeight="1">
      <c r="A15" s="74" t="s">
        <v>262</v>
      </c>
      <c r="B15" s="361" t="s">
        <v>128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3"/>
      <c r="M15" s="50"/>
      <c r="N15" s="50"/>
    </row>
    <row r="16" spans="1:14" ht="18" customHeight="1">
      <c r="A16" s="74"/>
      <c r="B16" s="97"/>
      <c r="C16" s="66"/>
      <c r="D16" s="66"/>
      <c r="E16" s="66"/>
      <c r="F16" s="302"/>
      <c r="G16" s="66"/>
      <c r="H16" s="66"/>
      <c r="I16" s="245"/>
      <c r="J16" s="66"/>
      <c r="K16" s="66"/>
      <c r="L16" s="66"/>
      <c r="M16" s="27"/>
      <c r="N16" s="50"/>
    </row>
    <row r="17" spans="1:14" ht="24" customHeight="1">
      <c r="A17" s="355" t="s">
        <v>130</v>
      </c>
      <c r="B17" s="356"/>
      <c r="C17" s="357"/>
      <c r="D17" s="303">
        <f>SUM(D16:D16)</f>
        <v>0</v>
      </c>
      <c r="E17" s="303">
        <f>SUM(E16:E16)</f>
        <v>0</v>
      </c>
      <c r="F17" s="302">
        <f>D17/N42</f>
        <v>0</v>
      </c>
      <c r="G17" s="304"/>
      <c r="H17" s="303">
        <f>SUM(H16:H16)</f>
        <v>0</v>
      </c>
      <c r="I17" s="303">
        <f>SUM(I16)</f>
        <v>0</v>
      </c>
      <c r="J17" s="305"/>
      <c r="K17" s="305">
        <f>SUM(K16:K16)</f>
        <v>0</v>
      </c>
      <c r="L17" s="303">
        <f>SUM(L16:L16)</f>
        <v>0</v>
      </c>
      <c r="M17" s="317"/>
      <c r="N17" s="50"/>
    </row>
    <row r="18" spans="1:14" ht="24" customHeight="1">
      <c r="A18" s="237" t="s">
        <v>83</v>
      </c>
      <c r="B18" s="361" t="s">
        <v>263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3"/>
      <c r="M18" s="50"/>
      <c r="N18" s="50"/>
    </row>
    <row r="19" spans="1:14" ht="38.25" customHeight="1">
      <c r="A19" s="237" t="s">
        <v>237</v>
      </c>
      <c r="B19" s="26" t="s">
        <v>240</v>
      </c>
      <c r="C19" s="204" t="s">
        <v>261</v>
      </c>
      <c r="D19" s="306">
        <f>E19</f>
        <v>14.8</v>
      </c>
      <c r="E19" s="306">
        <v>14.8</v>
      </c>
      <c r="F19" s="302">
        <f>D19/N42</f>
        <v>0.010573694363077802</v>
      </c>
      <c r="G19" s="297" t="s">
        <v>304</v>
      </c>
      <c r="H19" s="257">
        <f>D19</f>
        <v>14.8</v>
      </c>
      <c r="I19" s="66">
        <v>0</v>
      </c>
      <c r="J19" s="254">
        <v>0</v>
      </c>
      <c r="K19" s="66">
        <v>0</v>
      </c>
      <c r="L19" s="66">
        <v>0</v>
      </c>
      <c r="M19" s="318"/>
      <c r="N19" s="50"/>
    </row>
    <row r="20" spans="1:14" ht="65.25" customHeight="1">
      <c r="A20" s="237" t="s">
        <v>238</v>
      </c>
      <c r="B20" s="26" t="s">
        <v>293</v>
      </c>
      <c r="C20" s="204" t="s">
        <v>294</v>
      </c>
      <c r="D20" s="306">
        <f>E20</f>
        <v>116.9</v>
      </c>
      <c r="E20" s="306">
        <v>116.9</v>
      </c>
      <c r="F20" s="302">
        <f>D21/N42</f>
        <v>0</v>
      </c>
      <c r="G20" s="297" t="s">
        <v>295</v>
      </c>
      <c r="H20" s="257">
        <f>D20</f>
        <v>116.9</v>
      </c>
      <c r="I20" s="66">
        <v>0</v>
      </c>
      <c r="J20" s="66">
        <v>0</v>
      </c>
      <c r="K20" s="66">
        <v>0</v>
      </c>
      <c r="L20" s="66">
        <v>0</v>
      </c>
      <c r="M20" s="319"/>
      <c r="N20" s="50"/>
    </row>
    <row r="21" spans="1:14" ht="21.75" customHeight="1">
      <c r="A21" s="237" t="s">
        <v>239</v>
      </c>
      <c r="B21" s="26" t="s">
        <v>296</v>
      </c>
      <c r="C21" s="204" t="s">
        <v>296</v>
      </c>
      <c r="D21" s="306">
        <f>E21</f>
        <v>0</v>
      </c>
      <c r="E21" s="306">
        <v>0</v>
      </c>
      <c r="F21" s="302">
        <f>D21/N42</f>
        <v>0</v>
      </c>
      <c r="G21" s="297" t="s">
        <v>296</v>
      </c>
      <c r="H21" s="257">
        <f>D21</f>
        <v>0</v>
      </c>
      <c r="I21" s="66">
        <v>0</v>
      </c>
      <c r="J21" s="66">
        <v>0</v>
      </c>
      <c r="K21" s="66">
        <v>0</v>
      </c>
      <c r="L21" s="66">
        <v>0</v>
      </c>
      <c r="M21" s="319"/>
      <c r="N21" s="50"/>
    </row>
    <row r="22" spans="1:14" ht="18.75" customHeight="1">
      <c r="A22" s="237" t="s">
        <v>241</v>
      </c>
      <c r="B22" s="26" t="s">
        <v>296</v>
      </c>
      <c r="C22" s="204" t="s">
        <v>296</v>
      </c>
      <c r="D22" s="306">
        <f>E22</f>
        <v>0</v>
      </c>
      <c r="E22" s="306">
        <v>0</v>
      </c>
      <c r="F22" s="302">
        <f>D22/N42</f>
        <v>0</v>
      </c>
      <c r="G22" s="297" t="s">
        <v>296</v>
      </c>
      <c r="H22" s="257">
        <f>D22</f>
        <v>0</v>
      </c>
      <c r="I22" s="66">
        <v>0</v>
      </c>
      <c r="J22" s="66">
        <v>0</v>
      </c>
      <c r="K22" s="66">
        <v>0</v>
      </c>
      <c r="L22" s="66">
        <v>0</v>
      </c>
      <c r="M22" s="319"/>
      <c r="N22" s="50"/>
    </row>
    <row r="23" spans="1:14" ht="20.25" customHeight="1">
      <c r="A23" s="237" t="s">
        <v>247</v>
      </c>
      <c r="B23" s="26" t="s">
        <v>296</v>
      </c>
      <c r="C23" s="204" t="s">
        <v>296</v>
      </c>
      <c r="D23" s="306">
        <f>E23</f>
        <v>0</v>
      </c>
      <c r="E23" s="306">
        <v>0</v>
      </c>
      <c r="F23" s="302">
        <f>D23/N42</f>
        <v>0</v>
      </c>
      <c r="G23" s="297" t="s">
        <v>296</v>
      </c>
      <c r="H23" s="257">
        <f>D23</f>
        <v>0</v>
      </c>
      <c r="I23" s="66">
        <v>0</v>
      </c>
      <c r="J23" s="66">
        <v>0</v>
      </c>
      <c r="K23" s="66">
        <v>0</v>
      </c>
      <c r="L23" s="66">
        <v>0</v>
      </c>
      <c r="M23" s="319"/>
      <c r="N23" s="50"/>
    </row>
    <row r="24" spans="1:14" ht="24" customHeight="1">
      <c r="A24" s="355" t="s">
        <v>132</v>
      </c>
      <c r="B24" s="356"/>
      <c r="C24" s="357"/>
      <c r="D24" s="303">
        <f>SUM(D19:D23)</f>
        <v>131.70000000000002</v>
      </c>
      <c r="E24" s="303">
        <f>SUM(E19:E23)</f>
        <v>131.70000000000002</v>
      </c>
      <c r="F24" s="323">
        <f>D24/N42</f>
        <v>0.09409159105522613</v>
      </c>
      <c r="G24" s="304"/>
      <c r="H24" s="303">
        <f>SUM(H19:H23)</f>
        <v>131.70000000000002</v>
      </c>
      <c r="I24" s="303">
        <f>SUM(I23)</f>
        <v>0</v>
      </c>
      <c r="J24" s="305"/>
      <c r="K24" s="305">
        <f>SUM(K23:K23)</f>
        <v>0</v>
      </c>
      <c r="L24" s="303">
        <f>SUM(L23:L23)</f>
        <v>0</v>
      </c>
      <c r="M24" s="317"/>
      <c r="N24" s="50"/>
    </row>
    <row r="25" spans="1:14" ht="16.5" customHeight="1">
      <c r="A25" s="364" t="s">
        <v>133</v>
      </c>
      <c r="B25" s="365"/>
      <c r="C25" s="366"/>
      <c r="D25" s="307">
        <f>D14+D17+D24</f>
        <v>618.7</v>
      </c>
      <c r="E25" s="307">
        <f>E14+E17+E24</f>
        <v>618.7</v>
      </c>
      <c r="F25" s="302">
        <f>D25/N42</f>
        <v>0.4420232907051511</v>
      </c>
      <c r="G25" s="307"/>
      <c r="H25" s="307">
        <f>H14+H17+H24</f>
        <v>618.7</v>
      </c>
      <c r="I25" s="307">
        <v>0</v>
      </c>
      <c r="J25" s="307" t="s">
        <v>33</v>
      </c>
      <c r="K25" s="307">
        <f>K14+K21</f>
        <v>0</v>
      </c>
      <c r="L25" s="307">
        <f>L14+L17+L21</f>
        <v>0</v>
      </c>
      <c r="M25" s="48"/>
      <c r="N25" s="48"/>
    </row>
    <row r="26" spans="1:14" ht="15" customHeight="1">
      <c r="A26" s="364" t="s">
        <v>187</v>
      </c>
      <c r="B26" s="365"/>
      <c r="C26" s="366"/>
      <c r="D26" s="307">
        <f>D25</f>
        <v>618.7</v>
      </c>
      <c r="E26" s="307">
        <f>E25</f>
        <v>618.7</v>
      </c>
      <c r="F26" s="302">
        <f>D26/N42</f>
        <v>0.4420232907051511</v>
      </c>
      <c r="G26" s="307"/>
      <c r="H26" s="307">
        <f>H25</f>
        <v>618.7</v>
      </c>
      <c r="I26" s="307">
        <f>I25</f>
        <v>0</v>
      </c>
      <c r="J26" s="307" t="s">
        <v>33</v>
      </c>
      <c r="K26" s="307">
        <f>K25</f>
        <v>0</v>
      </c>
      <c r="L26" s="307">
        <f>L25</f>
        <v>0</v>
      </c>
      <c r="M26" s="317"/>
      <c r="N26" s="48"/>
    </row>
    <row r="27" spans="1:14" ht="15" customHeight="1">
      <c r="A27" s="131" t="s">
        <v>134</v>
      </c>
      <c r="B27" s="132"/>
      <c r="C27" s="364" t="s">
        <v>26</v>
      </c>
      <c r="D27" s="365"/>
      <c r="E27" s="365"/>
      <c r="F27" s="365"/>
      <c r="G27" s="365"/>
      <c r="H27" s="365"/>
      <c r="I27" s="365"/>
      <c r="J27" s="365"/>
      <c r="K27" s="365"/>
      <c r="L27" s="366"/>
      <c r="M27" s="116"/>
      <c r="N27" s="116"/>
    </row>
    <row r="28" spans="1:12" ht="12.75">
      <c r="A28" s="74" t="s">
        <v>43</v>
      </c>
      <c r="B28" s="367" t="s">
        <v>265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9"/>
    </row>
    <row r="29" spans="1:12" ht="17.25" customHeight="1">
      <c r="A29" s="74" t="s">
        <v>44</v>
      </c>
      <c r="B29" s="361" t="s">
        <v>170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3"/>
    </row>
    <row r="30" spans="1:13" ht="41.25" customHeight="1">
      <c r="A30" s="237" t="s">
        <v>266</v>
      </c>
      <c r="B30" s="26" t="s">
        <v>273</v>
      </c>
      <c r="C30" s="204" t="s">
        <v>261</v>
      </c>
      <c r="D30" s="265">
        <f>E30</f>
        <v>45.7</v>
      </c>
      <c r="E30" s="265">
        <v>45.7</v>
      </c>
      <c r="F30" s="302">
        <f>D30/N42</f>
        <v>0.032649853540044294</v>
      </c>
      <c r="G30" s="26" t="s">
        <v>297</v>
      </c>
      <c r="H30" s="265">
        <f>D30</f>
        <v>45.7</v>
      </c>
      <c r="I30" s="251">
        <v>0</v>
      </c>
      <c r="J30" s="254">
        <v>0</v>
      </c>
      <c r="K30" s="66">
        <v>0</v>
      </c>
      <c r="L30" s="66">
        <v>0</v>
      </c>
      <c r="M30" s="320"/>
    </row>
    <row r="31" spans="1:13" ht="63.75" customHeight="1">
      <c r="A31" s="237" t="s">
        <v>267</v>
      </c>
      <c r="B31" s="26" t="s">
        <v>274</v>
      </c>
      <c r="C31" s="204" t="s">
        <v>261</v>
      </c>
      <c r="D31" s="26">
        <f>E31</f>
        <v>45.7</v>
      </c>
      <c r="E31" s="26">
        <v>45.7</v>
      </c>
      <c r="F31" s="302">
        <f>D31/N42</f>
        <v>0.032649853540044294</v>
      </c>
      <c r="G31" s="308" t="s">
        <v>310</v>
      </c>
      <c r="H31" s="26">
        <f>D31</f>
        <v>45.7</v>
      </c>
      <c r="I31" s="309">
        <v>0</v>
      </c>
      <c r="J31" s="254">
        <v>0</v>
      </c>
      <c r="K31" s="66">
        <v>0</v>
      </c>
      <c r="L31" s="66">
        <v>0</v>
      </c>
      <c r="M31" s="318"/>
    </row>
    <row r="32" spans="1:13" ht="66.75" customHeight="1">
      <c r="A32" s="237" t="s">
        <v>268</v>
      </c>
      <c r="B32" s="26" t="s">
        <v>275</v>
      </c>
      <c r="C32" s="204" t="s">
        <v>264</v>
      </c>
      <c r="D32" s="26">
        <f>E32</f>
        <v>91.4</v>
      </c>
      <c r="E32" s="26">
        <v>91.4</v>
      </c>
      <c r="F32" s="302">
        <f>D32/N42</f>
        <v>0.06529970708008859</v>
      </c>
      <c r="G32" s="308" t="s">
        <v>305</v>
      </c>
      <c r="H32" s="26">
        <f>D32</f>
        <v>91.4</v>
      </c>
      <c r="I32" s="309">
        <v>0</v>
      </c>
      <c r="J32" s="254">
        <v>0</v>
      </c>
      <c r="K32" s="66">
        <v>0</v>
      </c>
      <c r="L32" s="66">
        <v>0</v>
      </c>
      <c r="M32" s="321"/>
    </row>
    <row r="33" spans="1:13" ht="41.25" customHeight="1">
      <c r="A33" s="237" t="s">
        <v>269</v>
      </c>
      <c r="B33" s="26" t="s">
        <v>298</v>
      </c>
      <c r="C33" s="204" t="s">
        <v>261</v>
      </c>
      <c r="D33" s="26">
        <f>E33</f>
        <v>45.7</v>
      </c>
      <c r="E33" s="26">
        <v>45.7</v>
      </c>
      <c r="F33" s="302">
        <f>D33/N42</f>
        <v>0.032649853540044294</v>
      </c>
      <c r="G33" s="308" t="s">
        <v>306</v>
      </c>
      <c r="H33" s="26">
        <f>D33</f>
        <v>45.7</v>
      </c>
      <c r="I33" s="309">
        <v>0</v>
      </c>
      <c r="J33" s="254">
        <v>0</v>
      </c>
      <c r="K33" s="66">
        <v>0</v>
      </c>
      <c r="L33" s="66">
        <v>0</v>
      </c>
      <c r="M33" s="321"/>
    </row>
    <row r="34" spans="1:12" ht="18" customHeight="1">
      <c r="A34" s="364" t="s">
        <v>139</v>
      </c>
      <c r="B34" s="365"/>
      <c r="C34" s="366"/>
      <c r="D34" s="310">
        <f>SUM(D30:D33)</f>
        <v>228.5</v>
      </c>
      <c r="E34" s="310">
        <f>SUM(E30:E33)</f>
        <v>228.5</v>
      </c>
      <c r="F34" s="323">
        <f>D34/N42</f>
        <v>0.16324926770022147</v>
      </c>
      <c r="G34" s="308"/>
      <c r="H34" s="310">
        <f>SUM(H30:H33)</f>
        <v>228.5</v>
      </c>
      <c r="I34" s="309">
        <v>0</v>
      </c>
      <c r="J34" s="254">
        <v>0</v>
      </c>
      <c r="K34" s="66">
        <f>SUM(K30:K33)</f>
        <v>0</v>
      </c>
      <c r="L34" s="66">
        <f>SUM(L30:L33)</f>
        <v>0</v>
      </c>
    </row>
    <row r="35" spans="1:12" ht="16.5" customHeight="1">
      <c r="A35" s="311" t="s">
        <v>89</v>
      </c>
      <c r="B35" s="373" t="s">
        <v>263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5"/>
    </row>
    <row r="36" spans="1:13" ht="48" customHeight="1">
      <c r="A36" s="311" t="s">
        <v>248</v>
      </c>
      <c r="B36" s="26" t="s">
        <v>271</v>
      </c>
      <c r="C36" s="312" t="s">
        <v>264</v>
      </c>
      <c r="D36" s="265">
        <f>E36</f>
        <v>187.2</v>
      </c>
      <c r="E36" s="265">
        <v>187.2</v>
      </c>
      <c r="F36" s="302">
        <f>D36/N42</f>
        <v>0.13374294491676786</v>
      </c>
      <c r="G36" s="308" t="s">
        <v>299</v>
      </c>
      <c r="H36" s="265">
        <f>D36</f>
        <v>187.2</v>
      </c>
      <c r="I36" s="309">
        <v>0</v>
      </c>
      <c r="J36" s="254">
        <v>0</v>
      </c>
      <c r="K36" s="66">
        <v>0</v>
      </c>
      <c r="L36" s="66">
        <v>0</v>
      </c>
      <c r="M36" s="318"/>
    </row>
    <row r="37" spans="1:13" ht="61.5" customHeight="1">
      <c r="A37" s="311" t="s">
        <v>249</v>
      </c>
      <c r="B37" s="26" t="s">
        <v>301</v>
      </c>
      <c r="C37" s="312" t="s">
        <v>300</v>
      </c>
      <c r="D37" s="265">
        <f>E37</f>
        <v>273.9</v>
      </c>
      <c r="E37" s="265">
        <v>273.9</v>
      </c>
      <c r="F37" s="302">
        <f>D37/N42</f>
        <v>0.19568478959777094</v>
      </c>
      <c r="G37" s="308" t="s">
        <v>307</v>
      </c>
      <c r="H37" s="265">
        <f>D37</f>
        <v>273.9</v>
      </c>
      <c r="I37" s="309">
        <v>0</v>
      </c>
      <c r="J37" s="254">
        <v>0</v>
      </c>
      <c r="K37" s="66">
        <v>0</v>
      </c>
      <c r="L37" s="66">
        <v>0</v>
      </c>
      <c r="M37" s="318"/>
    </row>
    <row r="38" spans="1:13" ht="36" customHeight="1">
      <c r="A38" s="237" t="s">
        <v>249</v>
      </c>
      <c r="B38" s="26" t="s">
        <v>302</v>
      </c>
      <c r="C38" s="204" t="s">
        <v>264</v>
      </c>
      <c r="D38" s="265">
        <f>E38</f>
        <v>91.4</v>
      </c>
      <c r="E38" s="265">
        <v>91.4</v>
      </c>
      <c r="F38" s="302">
        <f>D38/N42</f>
        <v>0.06529970708008859</v>
      </c>
      <c r="G38" s="308" t="s">
        <v>306</v>
      </c>
      <c r="H38" s="265">
        <f>D38</f>
        <v>91.4</v>
      </c>
      <c r="I38" s="309">
        <v>0</v>
      </c>
      <c r="J38" s="254">
        <v>0</v>
      </c>
      <c r="K38" s="66">
        <v>0</v>
      </c>
      <c r="L38" s="66">
        <v>0</v>
      </c>
      <c r="M38" s="321"/>
    </row>
    <row r="39" spans="1:12" ht="12.75">
      <c r="A39" s="355" t="s">
        <v>177</v>
      </c>
      <c r="B39" s="356"/>
      <c r="C39" s="357"/>
      <c r="D39" s="313">
        <f>SUM(D36:D38)</f>
        <v>552.5</v>
      </c>
      <c r="E39" s="313">
        <f>SUM(E36:E38)</f>
        <v>552.5</v>
      </c>
      <c r="F39" s="323">
        <f>D39/N42</f>
        <v>0.3947274415946274</v>
      </c>
      <c r="G39" s="313"/>
      <c r="H39" s="313">
        <f>SUM(H36:H38)</f>
        <v>552.5</v>
      </c>
      <c r="I39" s="314">
        <v>0</v>
      </c>
      <c r="J39" s="314" t="s">
        <v>33</v>
      </c>
      <c r="K39" s="314">
        <f>SUM(K36:K38)</f>
        <v>0</v>
      </c>
      <c r="L39" s="314">
        <f>SUM(L36:L38)</f>
        <v>0</v>
      </c>
    </row>
    <row r="40" spans="1:12" ht="12.75">
      <c r="A40" s="355" t="s">
        <v>145</v>
      </c>
      <c r="B40" s="356"/>
      <c r="C40" s="357"/>
      <c r="D40" s="315">
        <f>D34+D39</f>
        <v>781</v>
      </c>
      <c r="E40" s="315">
        <f>E34+E39</f>
        <v>781</v>
      </c>
      <c r="F40" s="302">
        <f>D40/N42</f>
        <v>0.5579767092948489</v>
      </c>
      <c r="G40" s="315"/>
      <c r="H40" s="315">
        <f>H34+H39</f>
        <v>781</v>
      </c>
      <c r="I40" s="315">
        <f>I39</f>
        <v>0</v>
      </c>
      <c r="J40" s="315" t="str">
        <f>J39</f>
        <v>х</v>
      </c>
      <c r="K40" s="315">
        <f>K39</f>
        <v>0</v>
      </c>
      <c r="L40" s="315">
        <f>L39</f>
        <v>0</v>
      </c>
    </row>
    <row r="41" spans="1:12" ht="12.75">
      <c r="A41" s="355" t="s">
        <v>188</v>
      </c>
      <c r="B41" s="356"/>
      <c r="C41" s="357"/>
      <c r="D41" s="315">
        <f>D40</f>
        <v>781</v>
      </c>
      <c r="E41" s="315">
        <f aca="true" t="shared" si="0" ref="E41:L41">E40</f>
        <v>781</v>
      </c>
      <c r="F41" s="302">
        <f>D41/N42</f>
        <v>0.5579767092948489</v>
      </c>
      <c r="G41" s="315"/>
      <c r="H41" s="315">
        <f t="shared" si="0"/>
        <v>781</v>
      </c>
      <c r="I41" s="315">
        <f t="shared" si="0"/>
        <v>0</v>
      </c>
      <c r="J41" s="315" t="s">
        <v>33</v>
      </c>
      <c r="K41" s="315">
        <f t="shared" si="0"/>
        <v>0</v>
      </c>
      <c r="L41" s="315">
        <f t="shared" si="0"/>
        <v>0</v>
      </c>
    </row>
    <row r="42" spans="1:14" ht="12.75">
      <c r="A42" s="370" t="s">
        <v>69</v>
      </c>
      <c r="B42" s="371"/>
      <c r="C42" s="372"/>
      <c r="D42" s="242">
        <f>D26+D41</f>
        <v>1399.7</v>
      </c>
      <c r="E42" s="242">
        <f>E26+E41</f>
        <v>1399.7</v>
      </c>
      <c r="F42" s="302">
        <f>D42/N42</f>
        <v>1</v>
      </c>
      <c r="G42" s="315"/>
      <c r="H42" s="242">
        <f>H26+H41</f>
        <v>1399.7</v>
      </c>
      <c r="I42" s="240">
        <f>I26+I41</f>
        <v>0</v>
      </c>
      <c r="J42" s="242" t="s">
        <v>33</v>
      </c>
      <c r="K42" s="242">
        <f>K26+K41</f>
        <v>0</v>
      </c>
      <c r="L42" s="242">
        <f>L26+L41</f>
        <v>0</v>
      </c>
      <c r="N42" s="249">
        <f>D42</f>
        <v>1399.7</v>
      </c>
    </row>
    <row r="45" ht="12.75">
      <c r="I45" s="322"/>
    </row>
  </sheetData>
  <sheetProtection/>
  <mergeCells count="36">
    <mergeCell ref="A42:C42"/>
    <mergeCell ref="B29:L29"/>
    <mergeCell ref="A34:C34"/>
    <mergeCell ref="B35:L35"/>
    <mergeCell ref="A39:C39"/>
    <mergeCell ref="A40:C40"/>
    <mergeCell ref="A41:C41"/>
    <mergeCell ref="B18:L18"/>
    <mergeCell ref="A24:C24"/>
    <mergeCell ref="A25:C25"/>
    <mergeCell ref="A26:C26"/>
    <mergeCell ref="C27:L27"/>
    <mergeCell ref="B28:L28"/>
    <mergeCell ref="B8:L8"/>
    <mergeCell ref="B9:L9"/>
    <mergeCell ref="B10:L10"/>
    <mergeCell ref="A14:C14"/>
    <mergeCell ref="B15:L15"/>
    <mergeCell ref="A17:C17"/>
    <mergeCell ref="K3:K6"/>
    <mergeCell ref="L3:L6"/>
    <mergeCell ref="M3:M6"/>
    <mergeCell ref="D4:D6"/>
    <mergeCell ref="H4:H6"/>
    <mergeCell ref="I4:I6"/>
    <mergeCell ref="E5:E6"/>
    <mergeCell ref="A1:L1"/>
    <mergeCell ref="A2:L2"/>
    <mergeCell ref="A3:A6"/>
    <mergeCell ref="B3:B6"/>
    <mergeCell ref="C3:C6"/>
    <mergeCell ref="D3:E3"/>
    <mergeCell ref="F3:F6"/>
    <mergeCell ref="G3:G6"/>
    <mergeCell ref="H3:I3"/>
    <mergeCell ref="J3:J6"/>
  </mergeCells>
  <printOptions/>
  <pageMargins left="0.15748031496062992" right="0.15748031496062992" top="1.1023622047244095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view="pageBreakPreview" zoomScale="130" zoomScaleSheetLayoutView="130" zoomScalePageLayoutView="110" workbookViewId="0" topLeftCell="B116">
      <selection activeCell="K42" sqref="K42"/>
    </sheetView>
  </sheetViews>
  <sheetFormatPr defaultColWidth="9.00390625" defaultRowHeight="12.75"/>
  <cols>
    <col min="1" max="1" width="5.125" style="81" customWidth="1"/>
    <col min="2" max="2" width="12.75390625" style="29" customWidth="1"/>
    <col min="3" max="3" width="12.00390625" style="29" customWidth="1"/>
    <col min="4" max="4" width="8.75390625" style="29" customWidth="1"/>
    <col min="5" max="5" width="8.00390625" style="29" customWidth="1"/>
    <col min="6" max="6" width="6.00390625" style="29" customWidth="1"/>
    <col min="7" max="7" width="6.25390625" style="29" customWidth="1"/>
    <col min="8" max="8" width="6.75390625" style="29" customWidth="1"/>
    <col min="9" max="9" width="7.00390625" style="29" customWidth="1"/>
    <col min="10" max="10" width="6.625" style="29" customWidth="1"/>
    <col min="11" max="11" width="8.25390625" style="29" customWidth="1"/>
    <col min="12" max="12" width="7.125" style="29" customWidth="1"/>
    <col min="13" max="13" width="6.875" style="29" customWidth="1"/>
    <col min="14" max="14" width="7.25390625" style="29" customWidth="1"/>
    <col min="15" max="15" width="0.6171875" style="29" hidden="1" customWidth="1"/>
    <col min="16" max="16" width="6.125" style="29" customWidth="1"/>
    <col min="17" max="17" width="5.00390625" style="29" customWidth="1"/>
    <col min="18" max="18" width="4.125" style="29" customWidth="1"/>
    <col min="19" max="20" width="6.125" style="94" customWidth="1"/>
    <col min="21" max="21" width="6.75390625" style="94" customWidth="1"/>
    <col min="22" max="16384" width="9.125" style="29" customWidth="1"/>
  </cols>
  <sheetData>
    <row r="1" spans="12:21" ht="60.75" customHeight="1">
      <c r="L1" s="82"/>
      <c r="M1" s="82"/>
      <c r="N1" s="438" t="s">
        <v>95</v>
      </c>
      <c r="O1" s="438"/>
      <c r="P1" s="439"/>
      <c r="Q1" s="439"/>
      <c r="R1" s="439"/>
      <c r="S1" s="439"/>
      <c r="T1" s="439"/>
      <c r="U1" s="439"/>
    </row>
    <row r="2" spans="2:21" ht="15" customHeight="1">
      <c r="B2" s="447" t="s">
        <v>96</v>
      </c>
      <c r="C2" s="447"/>
      <c r="D2" s="447"/>
      <c r="E2" s="447"/>
      <c r="K2" s="447" t="s">
        <v>99</v>
      </c>
      <c r="L2" s="447"/>
      <c r="M2" s="447"/>
      <c r="N2" s="85"/>
      <c r="O2" s="83"/>
      <c r="P2" s="84"/>
      <c r="Q2" s="84"/>
      <c r="R2" s="84"/>
      <c r="S2" s="84"/>
      <c r="T2" s="84"/>
      <c r="U2" s="84"/>
    </row>
    <row r="3" spans="2:21" ht="12" customHeight="1">
      <c r="B3" s="449" t="s">
        <v>225</v>
      </c>
      <c r="C3" s="449"/>
      <c r="D3" s="449"/>
      <c r="E3" s="449"/>
      <c r="K3" s="301" t="s">
        <v>244</v>
      </c>
      <c r="L3" s="235"/>
      <c r="M3" s="301"/>
      <c r="N3" s="235"/>
      <c r="O3" s="83"/>
      <c r="P3" s="84"/>
      <c r="Q3" s="84"/>
      <c r="R3" s="84"/>
      <c r="S3" s="84"/>
      <c r="T3" s="84"/>
      <c r="U3" s="84"/>
    </row>
    <row r="4" spans="2:21" ht="12" customHeight="1">
      <c r="B4" s="87" t="s">
        <v>97</v>
      </c>
      <c r="C4" s="87"/>
      <c r="D4" s="87"/>
      <c r="E4" s="87"/>
      <c r="K4" s="409" t="s">
        <v>101</v>
      </c>
      <c r="L4" s="409"/>
      <c r="M4" s="409"/>
      <c r="N4" s="409"/>
      <c r="O4" s="83"/>
      <c r="P4" s="84"/>
      <c r="Q4" s="84"/>
      <c r="R4" s="84"/>
      <c r="S4" s="84"/>
      <c r="T4" s="84"/>
      <c r="U4" s="84"/>
    </row>
    <row r="5" spans="2:21" ht="12" customHeight="1">
      <c r="B5" s="88"/>
      <c r="C5" s="88"/>
      <c r="D5" s="88"/>
      <c r="E5" s="88"/>
      <c r="O5" s="83"/>
      <c r="P5" s="84"/>
      <c r="Q5" s="84"/>
      <c r="R5" s="84"/>
      <c r="S5" s="84"/>
      <c r="T5" s="84"/>
      <c r="U5" s="84"/>
    </row>
    <row r="6" spans="2:21" ht="12" customHeight="1">
      <c r="B6" s="405" t="s">
        <v>235</v>
      </c>
      <c r="C6" s="405"/>
      <c r="D6" s="405"/>
      <c r="E6" s="405"/>
      <c r="K6" s="86" t="s">
        <v>104</v>
      </c>
      <c r="L6" s="86"/>
      <c r="M6" s="86"/>
      <c r="N6" s="160" t="s">
        <v>245</v>
      </c>
      <c r="O6" s="83"/>
      <c r="P6" s="84"/>
      <c r="Q6" s="84"/>
      <c r="R6" s="84"/>
      <c r="S6" s="84"/>
      <c r="T6" s="84"/>
      <c r="U6" s="84"/>
    </row>
    <row r="7" spans="2:21" ht="12" customHeight="1">
      <c r="B7" s="90"/>
      <c r="C7" s="91"/>
      <c r="D7" s="91"/>
      <c r="E7" s="91"/>
      <c r="K7" s="92"/>
      <c r="L7" s="93" t="s">
        <v>2</v>
      </c>
      <c r="M7" s="410" t="s">
        <v>102</v>
      </c>
      <c r="N7" s="409"/>
      <c r="O7" s="83"/>
      <c r="P7" s="84"/>
      <c r="Q7" s="84"/>
      <c r="R7" s="84"/>
      <c r="S7" s="84"/>
      <c r="T7" s="84"/>
      <c r="U7" s="84"/>
    </row>
    <row r="8" spans="2:21" ht="12" customHeight="1">
      <c r="B8" s="431" t="s">
        <v>227</v>
      </c>
      <c r="C8" s="432"/>
      <c r="D8" s="432"/>
      <c r="E8" s="432"/>
      <c r="O8" s="83"/>
      <c r="P8" s="84"/>
      <c r="Q8" s="84"/>
      <c r="R8" s="84"/>
      <c r="S8" s="84"/>
      <c r="T8" s="84"/>
      <c r="U8" s="84"/>
    </row>
    <row r="9" spans="11:21" ht="12" customHeight="1">
      <c r="K9" s="89" t="s">
        <v>103</v>
      </c>
      <c r="L9" s="89"/>
      <c r="M9" s="89"/>
      <c r="N9" s="89"/>
      <c r="O9" s="83"/>
      <c r="P9" s="84"/>
      <c r="Q9" s="84"/>
      <c r="R9" s="84"/>
      <c r="S9" s="84"/>
      <c r="T9" s="84"/>
      <c r="U9" s="84"/>
    </row>
    <row r="10" spans="2:21" ht="12" customHeight="1">
      <c r="B10" s="90" t="s">
        <v>98</v>
      </c>
      <c r="K10" s="90" t="s">
        <v>98</v>
      </c>
      <c r="L10" s="92"/>
      <c r="M10" s="92"/>
      <c r="N10" s="92"/>
      <c r="O10" s="83"/>
      <c r="P10" s="84"/>
      <c r="Q10" s="84"/>
      <c r="R10" s="84"/>
      <c r="S10" s="84"/>
      <c r="T10" s="84"/>
      <c r="U10" s="84"/>
    </row>
    <row r="11" spans="1:21" ht="22.5" customHeight="1">
      <c r="A11" s="335" t="s">
        <v>308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</row>
    <row r="12" spans="1:21" ht="12" customHeight="1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</row>
    <row r="13" spans="1:21" ht="10.5" customHeight="1">
      <c r="A13" s="446" t="s">
        <v>105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</row>
    <row r="14" spans="1:21" ht="57.75" customHeight="1">
      <c r="A14" s="433" t="s">
        <v>0</v>
      </c>
      <c r="B14" s="423" t="s">
        <v>1</v>
      </c>
      <c r="C14" s="423" t="s">
        <v>189</v>
      </c>
      <c r="D14" s="436" t="s">
        <v>147</v>
      </c>
      <c r="E14" s="440"/>
      <c r="F14" s="440"/>
      <c r="G14" s="440"/>
      <c r="H14" s="440"/>
      <c r="I14" s="440"/>
      <c r="J14" s="437"/>
      <c r="K14" s="436" t="s">
        <v>148</v>
      </c>
      <c r="L14" s="437"/>
      <c r="M14" s="436" t="s">
        <v>149</v>
      </c>
      <c r="N14" s="440"/>
      <c r="O14" s="440"/>
      <c r="P14" s="437"/>
      <c r="Q14" s="406" t="s">
        <v>191</v>
      </c>
      <c r="R14" s="406" t="s">
        <v>192</v>
      </c>
      <c r="S14" s="441" t="s">
        <v>208</v>
      </c>
      <c r="T14" s="441" t="s">
        <v>209</v>
      </c>
      <c r="U14" s="441" t="s">
        <v>150</v>
      </c>
    </row>
    <row r="15" spans="1:21" ht="15.75" customHeight="1">
      <c r="A15" s="434"/>
      <c r="B15" s="424"/>
      <c r="C15" s="434"/>
      <c r="D15" s="423" t="s">
        <v>22</v>
      </c>
      <c r="E15" s="401" t="s">
        <v>106</v>
      </c>
      <c r="F15" s="402"/>
      <c r="G15" s="402"/>
      <c r="H15" s="402"/>
      <c r="I15" s="402"/>
      <c r="J15" s="403"/>
      <c r="K15" s="423" t="s">
        <v>61</v>
      </c>
      <c r="L15" s="423" t="s">
        <v>62</v>
      </c>
      <c r="M15" s="423" t="s">
        <v>63</v>
      </c>
      <c r="N15" s="413" t="s">
        <v>48</v>
      </c>
      <c r="O15" s="414"/>
      <c r="P15" s="415"/>
      <c r="Q15" s="407"/>
      <c r="R15" s="407"/>
      <c r="S15" s="442"/>
      <c r="T15" s="442"/>
      <c r="U15" s="442"/>
    </row>
    <row r="16" spans="1:21" ht="28.5" customHeight="1">
      <c r="A16" s="434"/>
      <c r="B16" s="424"/>
      <c r="C16" s="434"/>
      <c r="D16" s="424"/>
      <c r="E16" s="429" t="s">
        <v>190</v>
      </c>
      <c r="F16" s="429" t="s">
        <v>29</v>
      </c>
      <c r="G16" s="429" t="s">
        <v>60</v>
      </c>
      <c r="H16" s="444" t="s">
        <v>107</v>
      </c>
      <c r="I16" s="445"/>
      <c r="J16" s="429" t="s">
        <v>80</v>
      </c>
      <c r="K16" s="424"/>
      <c r="L16" s="424"/>
      <c r="M16" s="424"/>
      <c r="N16" s="416"/>
      <c r="O16" s="417"/>
      <c r="P16" s="418"/>
      <c r="Q16" s="407"/>
      <c r="R16" s="407"/>
      <c r="S16" s="442"/>
      <c r="T16" s="442"/>
      <c r="U16" s="442"/>
    </row>
    <row r="17" spans="1:21" ht="48.75" customHeight="1">
      <c r="A17" s="435"/>
      <c r="B17" s="425"/>
      <c r="C17" s="435"/>
      <c r="D17" s="425"/>
      <c r="E17" s="430"/>
      <c r="F17" s="430"/>
      <c r="G17" s="430"/>
      <c r="H17" s="97" t="s">
        <v>30</v>
      </c>
      <c r="I17" s="97" t="s">
        <v>31</v>
      </c>
      <c r="J17" s="430"/>
      <c r="K17" s="425"/>
      <c r="L17" s="425"/>
      <c r="M17" s="425"/>
      <c r="N17" s="411" t="s">
        <v>64</v>
      </c>
      <c r="O17" s="412"/>
      <c r="P17" s="80" t="s">
        <v>65</v>
      </c>
      <c r="Q17" s="408"/>
      <c r="R17" s="408"/>
      <c r="S17" s="443"/>
      <c r="T17" s="443"/>
      <c r="U17" s="443"/>
    </row>
    <row r="18" spans="1:21" s="95" customFormat="1" ht="15.75" customHeight="1">
      <c r="A18" s="98">
        <v>1</v>
      </c>
      <c r="B18" s="54">
        <v>2</v>
      </c>
      <c r="C18" s="54">
        <v>3</v>
      </c>
      <c r="D18" s="54">
        <v>4</v>
      </c>
      <c r="E18" s="54">
        <v>5</v>
      </c>
      <c r="F18" s="54">
        <v>6</v>
      </c>
      <c r="G18" s="99">
        <v>7</v>
      </c>
      <c r="H18" s="54">
        <v>8</v>
      </c>
      <c r="I18" s="54">
        <v>9</v>
      </c>
      <c r="J18" s="54">
        <v>10</v>
      </c>
      <c r="K18" s="100">
        <v>11</v>
      </c>
      <c r="L18" s="100">
        <v>12</v>
      </c>
      <c r="M18" s="100">
        <v>13</v>
      </c>
      <c r="N18" s="450">
        <v>14</v>
      </c>
      <c r="O18" s="451"/>
      <c r="P18" s="100">
        <v>15</v>
      </c>
      <c r="Q18" s="100">
        <v>16</v>
      </c>
      <c r="R18" s="100">
        <v>17</v>
      </c>
      <c r="S18" s="54">
        <v>18</v>
      </c>
      <c r="T18" s="54">
        <v>19</v>
      </c>
      <c r="U18" s="54">
        <v>20</v>
      </c>
    </row>
    <row r="19" spans="1:21" ht="13.5" customHeight="1">
      <c r="A19" s="98" t="s">
        <v>108</v>
      </c>
      <c r="B19" s="392" t="s">
        <v>25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8"/>
    </row>
    <row r="20" spans="1:21" ht="33" customHeight="1">
      <c r="A20" s="20" t="s">
        <v>8</v>
      </c>
      <c r="B20" s="426" t="s">
        <v>212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8"/>
    </row>
    <row r="21" spans="1:21" ht="15.75" customHeight="1" hidden="1">
      <c r="A21" s="20" t="s">
        <v>9</v>
      </c>
      <c r="B21" s="380" t="s">
        <v>109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2"/>
    </row>
    <row r="22" spans="1:21" s="189" customFormat="1" ht="14.25" customHeight="1" hidden="1">
      <c r="A22" s="185"/>
      <c r="B22" s="190"/>
      <c r="C22" s="185"/>
      <c r="D22" s="191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O22" s="188"/>
      <c r="P22" s="186"/>
      <c r="Q22" s="186"/>
      <c r="R22" s="186"/>
      <c r="S22" s="186"/>
      <c r="T22" s="186"/>
      <c r="U22" s="186"/>
    </row>
    <row r="23" spans="1:21" ht="12.75" customHeight="1" hidden="1">
      <c r="A23" s="420" t="s">
        <v>114</v>
      </c>
      <c r="B23" s="421"/>
      <c r="C23" s="422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49"/>
      <c r="O23" s="149"/>
      <c r="P23" s="147"/>
      <c r="Q23" s="147"/>
      <c r="R23" s="147"/>
      <c r="S23" s="147"/>
      <c r="T23" s="147"/>
      <c r="U23" s="147"/>
    </row>
    <row r="24" spans="1:21" s="195" customFormat="1" ht="10.5" customHeight="1" hidden="1">
      <c r="A24" s="194"/>
      <c r="B24" s="97"/>
      <c r="C24" s="97"/>
      <c r="D24" s="196"/>
      <c r="E24" s="197"/>
      <c r="F24" s="198"/>
      <c r="G24" s="198"/>
      <c r="H24" s="198"/>
      <c r="I24" s="198"/>
      <c r="J24" s="198"/>
      <c r="K24" s="196"/>
      <c r="L24" s="196"/>
      <c r="M24" s="196"/>
      <c r="N24" s="97"/>
      <c r="O24" s="97"/>
      <c r="P24" s="97"/>
      <c r="Q24" s="97"/>
      <c r="R24" s="97"/>
      <c r="S24" s="97"/>
      <c r="T24" s="97"/>
      <c r="U24" s="97"/>
    </row>
    <row r="25" spans="1:21" ht="8.25" customHeight="1" hidden="1">
      <c r="A25" s="452" t="s">
        <v>115</v>
      </c>
      <c r="B25" s="453"/>
      <c r="C25" s="454"/>
      <c r="D25" s="150"/>
      <c r="E25" s="150"/>
      <c r="F25" s="55"/>
      <c r="G25" s="55"/>
      <c r="H25" s="55"/>
      <c r="I25" s="55"/>
      <c r="J25" s="176"/>
      <c r="K25" s="175"/>
      <c r="L25" s="217"/>
      <c r="M25" s="217"/>
      <c r="N25" s="24"/>
      <c r="O25" s="24"/>
      <c r="P25" s="24"/>
      <c r="Q25" s="24"/>
      <c r="R25" s="24"/>
      <c r="S25" s="25"/>
      <c r="T25" s="25"/>
      <c r="U25" s="25"/>
    </row>
    <row r="26" spans="1:21" ht="20.25" customHeight="1" hidden="1">
      <c r="A26" s="19" t="s">
        <v>51</v>
      </c>
      <c r="B26" s="401" t="s">
        <v>111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3"/>
    </row>
    <row r="27" spans="1:22" ht="14.25" customHeight="1" hidden="1">
      <c r="A27" s="19"/>
      <c r="B27" s="24"/>
      <c r="C27" s="24"/>
      <c r="D27" s="24"/>
      <c r="E27" s="101"/>
      <c r="F27" s="101"/>
      <c r="G27" s="101"/>
      <c r="H27" s="101"/>
      <c r="I27" s="101"/>
      <c r="J27" s="10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94"/>
    </row>
    <row r="28" spans="1:21" ht="16.5" customHeight="1" hidden="1">
      <c r="A28" s="387" t="s">
        <v>116</v>
      </c>
      <c r="B28" s="387"/>
      <c r="C28" s="387"/>
      <c r="D28" s="25"/>
      <c r="E28" s="25"/>
      <c r="F28" s="25"/>
      <c r="G28" s="25"/>
      <c r="H28" s="25"/>
      <c r="I28" s="25"/>
      <c r="J28" s="139"/>
      <c r="K28" s="25"/>
      <c r="L28" s="25"/>
      <c r="M28" s="24"/>
      <c r="N28" s="140"/>
      <c r="O28" s="141"/>
      <c r="P28" s="25"/>
      <c r="Q28" s="25"/>
      <c r="R28" s="25"/>
      <c r="S28" s="25"/>
      <c r="T28" s="138"/>
      <c r="U28" s="162"/>
    </row>
    <row r="29" spans="1:21" ht="14.25" customHeight="1" hidden="1">
      <c r="A29" s="19" t="s">
        <v>52</v>
      </c>
      <c r="B29" s="401" t="s">
        <v>151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3"/>
    </row>
    <row r="30" spans="1:21" ht="12" customHeight="1" hidden="1">
      <c r="A30" s="20"/>
      <c r="B30" s="54"/>
      <c r="C30" s="25"/>
      <c r="D30" s="54"/>
      <c r="E30" s="174"/>
      <c r="F30" s="174"/>
      <c r="G30" s="174"/>
      <c r="H30" s="174"/>
      <c r="I30" s="174"/>
      <c r="J30" s="174"/>
      <c r="K30" s="54"/>
      <c r="L30" s="25"/>
      <c r="M30" s="24"/>
      <c r="N30" s="24"/>
      <c r="O30" s="24"/>
      <c r="P30" s="25"/>
      <c r="Q30" s="25"/>
      <c r="R30" s="25"/>
      <c r="S30" s="25"/>
      <c r="T30" s="25"/>
      <c r="U30" s="25"/>
    </row>
    <row r="31" spans="1:21" ht="15" customHeight="1" hidden="1">
      <c r="A31" s="392" t="s">
        <v>117</v>
      </c>
      <c r="B31" s="387"/>
      <c r="C31" s="388"/>
      <c r="D31" s="54"/>
      <c r="E31" s="54"/>
      <c r="F31" s="54"/>
      <c r="G31" s="54"/>
      <c r="H31" s="54"/>
      <c r="I31" s="54"/>
      <c r="J31" s="54"/>
      <c r="K31" s="54"/>
      <c r="L31" s="25"/>
      <c r="M31" s="24"/>
      <c r="N31" s="24"/>
      <c r="O31" s="24"/>
      <c r="P31" s="25"/>
      <c r="Q31" s="25"/>
      <c r="R31" s="25"/>
      <c r="S31" s="25"/>
      <c r="T31" s="25"/>
      <c r="U31" s="25"/>
    </row>
    <row r="32" spans="1:21" ht="10.5" customHeight="1" hidden="1">
      <c r="A32" s="20" t="s">
        <v>70</v>
      </c>
      <c r="B32" s="401" t="s">
        <v>112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3"/>
    </row>
    <row r="33" spans="1:21" ht="12" hidden="1">
      <c r="A33" s="20"/>
      <c r="B33" s="54"/>
      <c r="C33" s="54"/>
      <c r="D33" s="54"/>
      <c r="E33" s="101"/>
      <c r="F33" s="101"/>
      <c r="G33" s="101"/>
      <c r="H33" s="101"/>
      <c r="I33" s="101"/>
      <c r="J33" s="101"/>
      <c r="K33" s="54"/>
      <c r="L33" s="54"/>
      <c r="M33" s="55"/>
      <c r="N33" s="55"/>
      <c r="O33" s="55"/>
      <c r="P33" s="54"/>
      <c r="Q33" s="54"/>
      <c r="R33" s="54"/>
      <c r="S33" s="54"/>
      <c r="T33" s="54"/>
      <c r="U33" s="54"/>
    </row>
    <row r="34" spans="1:21" ht="11.25" customHeight="1" hidden="1">
      <c r="A34" s="392" t="s">
        <v>118</v>
      </c>
      <c r="B34" s="387"/>
      <c r="C34" s="388"/>
      <c r="D34" s="25"/>
      <c r="E34" s="25"/>
      <c r="F34" s="25"/>
      <c r="G34" s="25"/>
      <c r="H34" s="25"/>
      <c r="I34" s="25"/>
      <c r="J34" s="25"/>
      <c r="K34" s="25"/>
      <c r="L34" s="25"/>
      <c r="M34" s="24"/>
      <c r="N34" s="24"/>
      <c r="O34" s="24"/>
      <c r="P34" s="25"/>
      <c r="Q34" s="25"/>
      <c r="R34" s="25"/>
      <c r="S34" s="25"/>
      <c r="T34" s="25"/>
      <c r="U34" s="25"/>
    </row>
    <row r="35" spans="1:21" ht="14.25" customHeight="1" hidden="1">
      <c r="A35" s="19" t="s">
        <v>53</v>
      </c>
      <c r="B35" s="401" t="s">
        <v>113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3"/>
    </row>
    <row r="36" spans="1:21" ht="14.25" customHeight="1" hidden="1">
      <c r="A36" s="25"/>
      <c r="B36" s="54"/>
      <c r="C36" s="54"/>
      <c r="D36" s="54"/>
      <c r="E36" s="174"/>
      <c r="F36" s="174"/>
      <c r="G36" s="174"/>
      <c r="H36" s="174"/>
      <c r="I36" s="174"/>
      <c r="J36" s="174"/>
      <c r="K36" s="54"/>
      <c r="L36" s="25"/>
      <c r="M36" s="24"/>
      <c r="N36" s="24"/>
      <c r="O36" s="24"/>
      <c r="P36" s="25"/>
      <c r="Q36" s="25"/>
      <c r="R36" s="25"/>
      <c r="S36" s="25"/>
      <c r="T36" s="25"/>
      <c r="U36" s="25"/>
    </row>
    <row r="37" spans="1:21" ht="14.25" customHeight="1" hidden="1">
      <c r="A37" s="392" t="s">
        <v>120</v>
      </c>
      <c r="B37" s="387"/>
      <c r="C37" s="388"/>
      <c r="D37" s="54"/>
      <c r="E37" s="54"/>
      <c r="F37" s="54"/>
      <c r="G37" s="54"/>
      <c r="H37" s="54"/>
      <c r="I37" s="54"/>
      <c r="J37" s="54"/>
      <c r="K37" s="54"/>
      <c r="L37" s="25"/>
      <c r="M37" s="24"/>
      <c r="N37" s="24"/>
      <c r="O37" s="24"/>
      <c r="P37" s="25"/>
      <c r="Q37" s="25"/>
      <c r="R37" s="25"/>
      <c r="S37" s="25"/>
      <c r="T37" s="25"/>
      <c r="U37" s="25"/>
    </row>
    <row r="38" spans="1:21" ht="12">
      <c r="A38" s="392" t="s">
        <v>121</v>
      </c>
      <c r="B38" s="387"/>
      <c r="C38" s="388"/>
      <c r="D38" s="175">
        <f>D25+D23</f>
        <v>0</v>
      </c>
      <c r="E38" s="175">
        <f aca="true" t="shared" si="0" ref="E38:U38">E25+E23</f>
        <v>0</v>
      </c>
      <c r="F38" s="175">
        <f t="shared" si="0"/>
        <v>0</v>
      </c>
      <c r="G38" s="175">
        <f t="shared" si="0"/>
        <v>0</v>
      </c>
      <c r="H38" s="175">
        <f t="shared" si="0"/>
        <v>0</v>
      </c>
      <c r="I38" s="175">
        <f t="shared" si="0"/>
        <v>0</v>
      </c>
      <c r="J38" s="175">
        <f t="shared" si="0"/>
        <v>0</v>
      </c>
      <c r="K38" s="175">
        <f t="shared" si="0"/>
        <v>0</v>
      </c>
      <c r="L38" s="175">
        <f t="shared" si="0"/>
        <v>0</v>
      </c>
      <c r="M38" s="175">
        <f t="shared" si="0"/>
        <v>0</v>
      </c>
      <c r="N38" s="175">
        <f t="shared" si="0"/>
        <v>0</v>
      </c>
      <c r="O38" s="175">
        <f t="shared" si="0"/>
        <v>0</v>
      </c>
      <c r="P38" s="175">
        <f t="shared" si="0"/>
        <v>0</v>
      </c>
      <c r="Q38" s="175" t="s">
        <v>33</v>
      </c>
      <c r="R38" s="175" t="s">
        <v>33</v>
      </c>
      <c r="S38" s="175">
        <f t="shared" si="0"/>
        <v>0</v>
      </c>
      <c r="T38" s="175">
        <f t="shared" si="0"/>
        <v>0</v>
      </c>
      <c r="U38" s="175">
        <f t="shared" si="0"/>
        <v>0</v>
      </c>
    </row>
    <row r="39" spans="1:21" ht="18.75" customHeight="1">
      <c r="A39" s="19" t="s">
        <v>88</v>
      </c>
      <c r="B39" s="456" t="s">
        <v>213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8"/>
    </row>
    <row r="40" spans="1:21" s="189" customFormat="1" ht="18" customHeight="1">
      <c r="A40" s="19" t="s">
        <v>36</v>
      </c>
      <c r="B40" s="380" t="s">
        <v>119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2"/>
    </row>
    <row r="41" spans="1:21" s="189" customFormat="1" ht="69.75" customHeight="1">
      <c r="A41" s="192" t="s">
        <v>228</v>
      </c>
      <c r="B41" s="292" t="s">
        <v>246</v>
      </c>
      <c r="C41" s="292" t="s">
        <v>276</v>
      </c>
      <c r="D41" s="269">
        <f>E41</f>
        <v>172.2</v>
      </c>
      <c r="E41" s="269">
        <v>172.2</v>
      </c>
      <c r="F41" s="200">
        <v>0</v>
      </c>
      <c r="G41" s="196">
        <v>0</v>
      </c>
      <c r="H41" s="200">
        <v>0</v>
      </c>
      <c r="I41" s="200">
        <v>0</v>
      </c>
      <c r="J41" s="200">
        <v>0</v>
      </c>
      <c r="K41" s="269">
        <v>172.2</v>
      </c>
      <c r="L41" s="269">
        <v>0</v>
      </c>
      <c r="M41" s="269">
        <v>172.2</v>
      </c>
      <c r="N41" s="271">
        <v>172.2</v>
      </c>
      <c r="O41" s="218"/>
      <c r="P41" s="200">
        <v>0</v>
      </c>
      <c r="Q41" s="200">
        <v>0</v>
      </c>
      <c r="R41" s="269"/>
      <c r="S41" s="269">
        <v>0</v>
      </c>
      <c r="T41" s="200">
        <v>0</v>
      </c>
      <c r="U41" s="269">
        <v>0</v>
      </c>
    </row>
    <row r="42" spans="1:21" s="189" customFormat="1" ht="81.75" customHeight="1">
      <c r="A42" s="192" t="s">
        <v>233</v>
      </c>
      <c r="B42" s="292" t="s">
        <v>283</v>
      </c>
      <c r="C42" s="292" t="s">
        <v>284</v>
      </c>
      <c r="D42" s="269">
        <f>E42</f>
        <v>197.9</v>
      </c>
      <c r="E42" s="269">
        <f>K42</f>
        <v>197.9</v>
      </c>
      <c r="F42" s="200">
        <v>0</v>
      </c>
      <c r="G42" s="196">
        <v>0</v>
      </c>
      <c r="H42" s="200">
        <v>0</v>
      </c>
      <c r="I42" s="200">
        <v>0</v>
      </c>
      <c r="J42" s="200">
        <v>0</v>
      </c>
      <c r="K42" s="269">
        <v>197.9</v>
      </c>
      <c r="L42" s="269">
        <v>0</v>
      </c>
      <c r="M42" s="269">
        <f>K42</f>
        <v>197.9</v>
      </c>
      <c r="N42" s="271">
        <v>197.9</v>
      </c>
      <c r="O42" s="218"/>
      <c r="P42" s="200">
        <v>0</v>
      </c>
      <c r="Q42" s="200">
        <v>0</v>
      </c>
      <c r="R42" s="269"/>
      <c r="S42" s="269">
        <v>0</v>
      </c>
      <c r="T42" s="200">
        <v>0</v>
      </c>
      <c r="U42" s="269">
        <v>0</v>
      </c>
    </row>
    <row r="43" spans="1:21" s="189" customFormat="1" ht="81" customHeight="1">
      <c r="A43" s="192" t="s">
        <v>236</v>
      </c>
      <c r="B43" s="292" t="s">
        <v>285</v>
      </c>
      <c r="C43" s="292" t="s">
        <v>303</v>
      </c>
      <c r="D43" s="269">
        <f>E43</f>
        <v>116.9</v>
      </c>
      <c r="E43" s="269">
        <f>K43</f>
        <v>116.9</v>
      </c>
      <c r="F43" s="200">
        <v>0</v>
      </c>
      <c r="G43" s="196">
        <v>0</v>
      </c>
      <c r="H43" s="200">
        <v>0</v>
      </c>
      <c r="I43" s="200">
        <v>0</v>
      </c>
      <c r="J43" s="200">
        <v>0</v>
      </c>
      <c r="K43" s="269">
        <v>116.9</v>
      </c>
      <c r="L43" s="269">
        <v>0</v>
      </c>
      <c r="M43" s="269">
        <f>K43</f>
        <v>116.9</v>
      </c>
      <c r="N43" s="271">
        <v>116.9</v>
      </c>
      <c r="O43" s="218"/>
      <c r="P43" s="200">
        <v>0</v>
      </c>
      <c r="Q43" s="200">
        <v>0</v>
      </c>
      <c r="R43" s="269"/>
      <c r="S43" s="269">
        <v>0</v>
      </c>
      <c r="T43" s="200">
        <v>0</v>
      </c>
      <c r="U43" s="269">
        <v>0</v>
      </c>
    </row>
    <row r="44" spans="1:21" ht="18" customHeight="1">
      <c r="A44" s="452" t="s">
        <v>122</v>
      </c>
      <c r="B44" s="453"/>
      <c r="C44" s="454"/>
      <c r="D44" s="270">
        <f aca="true" t="shared" si="1" ref="D44:U44">SUM(D41:D43)</f>
        <v>487</v>
      </c>
      <c r="E44" s="270">
        <f t="shared" si="1"/>
        <v>487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  <c r="J44" s="270">
        <f t="shared" si="1"/>
        <v>0</v>
      </c>
      <c r="K44" s="270">
        <f t="shared" si="1"/>
        <v>487</v>
      </c>
      <c r="L44" s="270">
        <f t="shared" si="1"/>
        <v>0</v>
      </c>
      <c r="M44" s="270">
        <f t="shared" si="1"/>
        <v>487</v>
      </c>
      <c r="N44" s="270">
        <f t="shared" si="1"/>
        <v>487</v>
      </c>
      <c r="O44" s="270">
        <f t="shared" si="1"/>
        <v>0</v>
      </c>
      <c r="P44" s="270">
        <f t="shared" si="1"/>
        <v>0</v>
      </c>
      <c r="Q44" s="270">
        <f t="shared" si="1"/>
        <v>0</v>
      </c>
      <c r="R44" s="270">
        <f t="shared" si="1"/>
        <v>0</v>
      </c>
      <c r="S44" s="270">
        <f t="shared" si="1"/>
        <v>0</v>
      </c>
      <c r="T44" s="270">
        <f t="shared" si="1"/>
        <v>0</v>
      </c>
      <c r="U44" s="270">
        <f t="shared" si="1"/>
        <v>0</v>
      </c>
    </row>
    <row r="45" spans="1:21" ht="20.25" customHeight="1">
      <c r="A45" s="19" t="s">
        <v>37</v>
      </c>
      <c r="B45" s="380" t="s">
        <v>110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2"/>
    </row>
    <row r="46" spans="1:21" ht="11.25" customHeight="1">
      <c r="A46" s="237"/>
      <c r="B46" s="183"/>
      <c r="C46" s="26"/>
      <c r="D46" s="239"/>
      <c r="E46" s="239"/>
      <c r="F46" s="239"/>
      <c r="G46" s="239"/>
      <c r="H46" s="239"/>
      <c r="I46" s="239"/>
      <c r="J46" s="239"/>
      <c r="K46" s="239"/>
      <c r="L46" s="239"/>
      <c r="M46" s="265"/>
      <c r="N46" s="265"/>
      <c r="O46" s="239"/>
      <c r="P46" s="239"/>
      <c r="Q46" s="239"/>
      <c r="R46" s="243"/>
      <c r="S46" s="239"/>
      <c r="T46" s="239"/>
      <c r="U46" s="239"/>
    </row>
    <row r="47" spans="1:21" ht="15" customHeight="1">
      <c r="A47" s="392" t="s">
        <v>123</v>
      </c>
      <c r="B47" s="387"/>
      <c r="C47" s="388"/>
      <c r="D47" s="150">
        <f>D46</f>
        <v>0</v>
      </c>
      <c r="E47" s="150">
        <f>E46</f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f>K46</f>
        <v>0</v>
      </c>
      <c r="L47" s="150">
        <f>L46</f>
        <v>0</v>
      </c>
      <c r="M47" s="150">
        <f>M46</f>
        <v>0</v>
      </c>
      <c r="N47" s="240">
        <f>N46</f>
        <v>0</v>
      </c>
      <c r="O47" s="150" t="e">
        <f>#REF!+#REF!</f>
        <v>#REF!</v>
      </c>
      <c r="P47" s="150">
        <v>0</v>
      </c>
      <c r="Q47" s="25" t="s">
        <v>33</v>
      </c>
      <c r="R47" s="25" t="s">
        <v>33</v>
      </c>
      <c r="S47" s="25">
        <v>0</v>
      </c>
      <c r="T47" s="25">
        <v>0</v>
      </c>
      <c r="U47" s="25">
        <v>0</v>
      </c>
    </row>
    <row r="48" spans="1:21" ht="12">
      <c r="A48" s="19" t="s">
        <v>38</v>
      </c>
      <c r="B48" s="401" t="s">
        <v>111</v>
      </c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3"/>
    </row>
    <row r="49" spans="1:21" ht="11.25" customHeight="1">
      <c r="A49" s="20"/>
      <c r="B49" s="25"/>
      <c r="C49" s="25"/>
      <c r="D49" s="25"/>
      <c r="E49" s="101"/>
      <c r="F49" s="101"/>
      <c r="G49" s="101"/>
      <c r="H49" s="101"/>
      <c r="I49" s="101"/>
      <c r="J49" s="101"/>
      <c r="K49" s="25"/>
      <c r="L49" s="25"/>
      <c r="M49" s="24"/>
      <c r="N49" s="24"/>
      <c r="O49" s="24"/>
      <c r="P49" s="25"/>
      <c r="Q49" s="25"/>
      <c r="R49" s="25"/>
      <c r="S49" s="25"/>
      <c r="T49" s="25"/>
      <c r="U49" s="25"/>
    </row>
    <row r="50" spans="1:21" ht="12">
      <c r="A50" s="392" t="s">
        <v>124</v>
      </c>
      <c r="B50" s="387"/>
      <c r="C50" s="388"/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</row>
    <row r="51" spans="1:21" ht="14.25" customHeight="1">
      <c r="A51" s="19" t="s">
        <v>52</v>
      </c>
      <c r="B51" s="401" t="s">
        <v>151</v>
      </c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3"/>
    </row>
    <row r="52" spans="1:21" ht="14.25" customHeight="1">
      <c r="A52" s="291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8"/>
    </row>
    <row r="53" spans="1:21" ht="12">
      <c r="A53" s="392" t="s">
        <v>126</v>
      </c>
      <c r="B53" s="387"/>
      <c r="C53" s="388"/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</row>
    <row r="54" spans="1:21" s="94" customFormat="1" ht="16.5" customHeight="1">
      <c r="A54" s="19" t="s">
        <v>40</v>
      </c>
      <c r="B54" s="459" t="s">
        <v>125</v>
      </c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1"/>
    </row>
    <row r="55" spans="1:21" s="189" customFormat="1" ht="9" customHeight="1">
      <c r="A55" s="20"/>
      <c r="B55" s="54"/>
      <c r="C55" s="54"/>
      <c r="D55" s="54"/>
      <c r="E55" s="101"/>
      <c r="F55" s="101"/>
      <c r="G55" s="101"/>
      <c r="H55" s="101"/>
      <c r="I55" s="101"/>
      <c r="J55" s="101"/>
      <c r="K55" s="54"/>
      <c r="L55" s="54"/>
      <c r="M55" s="55"/>
      <c r="N55" s="55"/>
      <c r="O55" s="55"/>
      <c r="P55" s="54"/>
      <c r="Q55" s="54"/>
      <c r="R55" s="54"/>
      <c r="S55" s="54"/>
      <c r="T55" s="54"/>
      <c r="U55" s="54"/>
    </row>
    <row r="56" spans="1:21" s="94" customFormat="1" ht="12.75" customHeight="1">
      <c r="A56" s="455" t="s">
        <v>127</v>
      </c>
      <c r="B56" s="397"/>
      <c r="C56" s="397"/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</row>
    <row r="57" spans="1:21" s="94" customFormat="1" ht="13.5" customHeight="1">
      <c r="A57" s="19" t="s">
        <v>41</v>
      </c>
      <c r="B57" s="465" t="s">
        <v>128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</row>
    <row r="58" spans="1:21" s="189" customFormat="1" ht="14.25" customHeight="1">
      <c r="A58" s="293"/>
      <c r="B58" s="97"/>
      <c r="C58" s="97"/>
      <c r="D58" s="274"/>
      <c r="E58" s="273"/>
      <c r="F58" s="187"/>
      <c r="G58" s="187"/>
      <c r="H58" s="187"/>
      <c r="I58" s="187"/>
      <c r="J58" s="187"/>
      <c r="K58" s="193"/>
      <c r="L58" s="200"/>
      <c r="M58" s="199"/>
      <c r="N58" s="199"/>
      <c r="O58" s="199"/>
      <c r="P58" s="193"/>
      <c r="Q58" s="193"/>
      <c r="R58" s="193"/>
      <c r="S58" s="193"/>
      <c r="T58" s="193"/>
      <c r="U58" s="100"/>
    </row>
    <row r="59" spans="1:21" s="94" customFormat="1" ht="12.75" customHeight="1">
      <c r="A59" s="455" t="s">
        <v>130</v>
      </c>
      <c r="B59" s="397"/>
      <c r="C59" s="397"/>
      <c r="D59" s="25">
        <f>SUM(D58)</f>
        <v>0</v>
      </c>
      <c r="E59" s="25">
        <f aca="true" t="shared" si="2" ref="E59:U59">SUM(E58)</f>
        <v>0</v>
      </c>
      <c r="F59" s="25">
        <f t="shared" si="2"/>
        <v>0</v>
      </c>
      <c r="G59" s="25">
        <f t="shared" si="2"/>
        <v>0</v>
      </c>
      <c r="H59" s="25">
        <f t="shared" si="2"/>
        <v>0</v>
      </c>
      <c r="I59" s="25">
        <f t="shared" si="2"/>
        <v>0</v>
      </c>
      <c r="J59" s="25">
        <f t="shared" si="2"/>
        <v>0</v>
      </c>
      <c r="K59" s="25">
        <f t="shared" si="2"/>
        <v>0</v>
      </c>
      <c r="L59" s="25">
        <f t="shared" si="2"/>
        <v>0</v>
      </c>
      <c r="M59" s="25">
        <f t="shared" si="2"/>
        <v>0</v>
      </c>
      <c r="N59" s="25">
        <f t="shared" si="2"/>
        <v>0</v>
      </c>
      <c r="O59" s="25">
        <f t="shared" si="2"/>
        <v>0</v>
      </c>
      <c r="P59" s="25">
        <f t="shared" si="2"/>
        <v>0</v>
      </c>
      <c r="Q59" s="25"/>
      <c r="R59" s="25">
        <f t="shared" si="2"/>
        <v>0</v>
      </c>
      <c r="S59" s="25">
        <f t="shared" si="2"/>
        <v>0</v>
      </c>
      <c r="T59" s="25">
        <f t="shared" si="2"/>
        <v>0</v>
      </c>
      <c r="U59" s="25">
        <f t="shared" si="2"/>
        <v>0</v>
      </c>
    </row>
    <row r="60" spans="1:21" s="94" customFormat="1" ht="13.5" customHeight="1">
      <c r="A60" s="56" t="s">
        <v>82</v>
      </c>
      <c r="B60" s="401" t="s">
        <v>112</v>
      </c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3"/>
    </row>
    <row r="61" spans="1:21" s="94" customFormat="1" ht="13.5" customHeight="1">
      <c r="A61" s="19"/>
      <c r="B61" s="55"/>
      <c r="C61" s="55"/>
      <c r="D61" s="25"/>
      <c r="E61" s="101"/>
      <c r="F61" s="101"/>
      <c r="G61" s="101"/>
      <c r="H61" s="101"/>
      <c r="I61" s="101"/>
      <c r="J61" s="101"/>
      <c r="K61" s="25"/>
      <c r="L61" s="25"/>
      <c r="M61" s="24"/>
      <c r="N61" s="24"/>
      <c r="O61" s="24"/>
      <c r="P61" s="25"/>
      <c r="Q61" s="25"/>
      <c r="R61" s="25"/>
      <c r="S61" s="25"/>
      <c r="T61" s="25"/>
      <c r="U61" s="25"/>
    </row>
    <row r="62" spans="1:21" s="94" customFormat="1" ht="13.5" customHeight="1">
      <c r="A62" s="393" t="s">
        <v>131</v>
      </c>
      <c r="B62" s="394"/>
      <c r="C62" s="395"/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294">
        <v>0</v>
      </c>
      <c r="J62" s="294">
        <v>0</v>
      </c>
      <c r="K62" s="294">
        <v>0</v>
      </c>
      <c r="L62" s="294">
        <v>0</v>
      </c>
      <c r="M62" s="294">
        <v>0</v>
      </c>
      <c r="N62" s="294">
        <v>0</v>
      </c>
      <c r="O62" s="294">
        <v>0</v>
      </c>
      <c r="P62" s="294">
        <v>0</v>
      </c>
      <c r="Q62" s="294">
        <v>0</v>
      </c>
      <c r="R62" s="294">
        <v>0</v>
      </c>
      <c r="S62" s="294">
        <v>0</v>
      </c>
      <c r="T62" s="294">
        <v>0</v>
      </c>
      <c r="U62" s="294">
        <v>0</v>
      </c>
    </row>
    <row r="63" spans="1:21" s="94" customFormat="1" ht="13.5" customHeight="1">
      <c r="A63" s="19" t="s">
        <v>83</v>
      </c>
      <c r="B63" s="401" t="s">
        <v>129</v>
      </c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3"/>
    </row>
    <row r="64" spans="1:21" s="189" customFormat="1" ht="68.25" customHeight="1">
      <c r="A64" s="192" t="s">
        <v>237</v>
      </c>
      <c r="B64" s="292" t="s">
        <v>240</v>
      </c>
      <c r="C64" s="292" t="s">
        <v>304</v>
      </c>
      <c r="D64" s="269">
        <f>E64</f>
        <v>14.8</v>
      </c>
      <c r="E64" s="269">
        <f>K64</f>
        <v>14.8</v>
      </c>
      <c r="F64" s="200">
        <v>0</v>
      </c>
      <c r="G64" s="196">
        <v>0</v>
      </c>
      <c r="H64" s="200">
        <v>0</v>
      </c>
      <c r="I64" s="200">
        <v>0</v>
      </c>
      <c r="J64" s="200">
        <v>0</v>
      </c>
      <c r="K64" s="269">
        <v>14.8</v>
      </c>
      <c r="L64" s="269">
        <v>0</v>
      </c>
      <c r="M64" s="269">
        <f>K64</f>
        <v>14.8</v>
      </c>
      <c r="N64" s="271">
        <v>14.8</v>
      </c>
      <c r="O64" s="218"/>
      <c r="P64" s="200">
        <v>0</v>
      </c>
      <c r="Q64" s="200">
        <v>0</v>
      </c>
      <c r="R64" s="269"/>
      <c r="S64" s="269">
        <v>0</v>
      </c>
      <c r="T64" s="200">
        <v>0</v>
      </c>
      <c r="U64" s="269">
        <v>0</v>
      </c>
    </row>
    <row r="65" spans="1:21" s="189" customFormat="1" ht="92.25" customHeight="1">
      <c r="A65" s="193" t="s">
        <v>238</v>
      </c>
      <c r="B65" s="97" t="s">
        <v>293</v>
      </c>
      <c r="C65" s="297" t="s">
        <v>295</v>
      </c>
      <c r="D65" s="274">
        <v>116.9</v>
      </c>
      <c r="E65" s="273">
        <v>116.9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269">
        <v>116.9</v>
      </c>
      <c r="L65" s="200">
        <v>0</v>
      </c>
      <c r="M65" s="269">
        <f>K65</f>
        <v>116.9</v>
      </c>
      <c r="N65" s="275">
        <v>116.9</v>
      </c>
      <c r="O65" s="199"/>
      <c r="P65" s="200">
        <v>0</v>
      </c>
      <c r="Q65" s="200">
        <v>0</v>
      </c>
      <c r="R65" s="193"/>
      <c r="S65" s="200">
        <v>0</v>
      </c>
      <c r="T65" s="200">
        <v>0</v>
      </c>
      <c r="U65" s="200">
        <v>0</v>
      </c>
    </row>
    <row r="66" spans="1:21" s="189" customFormat="1" ht="29.25" customHeight="1">
      <c r="A66" s="193" t="s">
        <v>239</v>
      </c>
      <c r="B66" s="97" t="s">
        <v>296</v>
      </c>
      <c r="C66" s="297" t="s">
        <v>296</v>
      </c>
      <c r="D66" s="269">
        <f>E66</f>
        <v>0</v>
      </c>
      <c r="E66" s="273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0</v>
      </c>
      <c r="K66" s="269">
        <v>0</v>
      </c>
      <c r="L66" s="200">
        <v>0</v>
      </c>
      <c r="M66" s="269">
        <f>K66</f>
        <v>0</v>
      </c>
      <c r="N66" s="275">
        <v>0</v>
      </c>
      <c r="O66" s="199"/>
      <c r="P66" s="200">
        <v>0</v>
      </c>
      <c r="Q66" s="200">
        <v>0</v>
      </c>
      <c r="R66" s="193"/>
      <c r="S66" s="200">
        <v>0</v>
      </c>
      <c r="T66" s="200">
        <v>0</v>
      </c>
      <c r="U66" s="200">
        <v>0</v>
      </c>
    </row>
    <row r="67" spans="1:21" s="189" customFormat="1" ht="21.75" customHeight="1">
      <c r="A67" s="193" t="s">
        <v>241</v>
      </c>
      <c r="B67" s="26" t="s">
        <v>296</v>
      </c>
      <c r="C67" s="297" t="s">
        <v>296</v>
      </c>
      <c r="D67" s="274">
        <f>E67</f>
        <v>0</v>
      </c>
      <c r="E67" s="273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269">
        <v>0</v>
      </c>
      <c r="L67" s="200">
        <v>0</v>
      </c>
      <c r="M67" s="269">
        <f>K67</f>
        <v>0</v>
      </c>
      <c r="N67" s="275">
        <v>0</v>
      </c>
      <c r="O67" s="199"/>
      <c r="P67" s="200">
        <v>0</v>
      </c>
      <c r="Q67" s="200">
        <v>0</v>
      </c>
      <c r="R67" s="193"/>
      <c r="S67" s="200">
        <v>0</v>
      </c>
      <c r="T67" s="200">
        <v>0</v>
      </c>
      <c r="U67" s="200">
        <v>0</v>
      </c>
    </row>
    <row r="68" spans="1:21" s="189" customFormat="1" ht="22.5" customHeight="1">
      <c r="A68" s="193" t="s">
        <v>247</v>
      </c>
      <c r="B68" s="97" t="s">
        <v>296</v>
      </c>
      <c r="C68" s="97" t="s">
        <v>296</v>
      </c>
      <c r="D68" s="269">
        <f>K68</f>
        <v>0</v>
      </c>
      <c r="E68" s="273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269">
        <v>0</v>
      </c>
      <c r="L68" s="200">
        <v>0</v>
      </c>
      <c r="M68" s="269">
        <f>K68</f>
        <v>0</v>
      </c>
      <c r="N68" s="275">
        <v>0</v>
      </c>
      <c r="O68" s="199"/>
      <c r="P68" s="200">
        <v>0</v>
      </c>
      <c r="Q68" s="200">
        <v>0</v>
      </c>
      <c r="R68" s="193"/>
      <c r="S68" s="200">
        <v>0</v>
      </c>
      <c r="T68" s="200">
        <v>0</v>
      </c>
      <c r="U68" s="200">
        <v>0</v>
      </c>
    </row>
    <row r="69" spans="1:21" s="94" customFormat="1" ht="13.5" customHeight="1">
      <c r="A69" s="464" t="s">
        <v>132</v>
      </c>
      <c r="B69" s="464"/>
      <c r="C69" s="464"/>
      <c r="D69" s="269">
        <f aca="true" t="shared" si="3" ref="D69:P69">SUM(D64:D68)</f>
        <v>131.70000000000002</v>
      </c>
      <c r="E69" s="269">
        <f t="shared" si="3"/>
        <v>131.70000000000002</v>
      </c>
      <c r="F69" s="269">
        <f t="shared" si="3"/>
        <v>0</v>
      </c>
      <c r="G69" s="269">
        <f t="shared" si="3"/>
        <v>0</v>
      </c>
      <c r="H69" s="269">
        <f t="shared" si="3"/>
        <v>0</v>
      </c>
      <c r="I69" s="269">
        <f t="shared" si="3"/>
        <v>0</v>
      </c>
      <c r="J69" s="269">
        <f t="shared" si="3"/>
        <v>0</v>
      </c>
      <c r="K69" s="269">
        <f t="shared" si="3"/>
        <v>131.70000000000002</v>
      </c>
      <c r="L69" s="269">
        <f t="shared" si="3"/>
        <v>0</v>
      </c>
      <c r="M69" s="269">
        <f t="shared" si="3"/>
        <v>131.70000000000002</v>
      </c>
      <c r="N69" s="269">
        <f t="shared" si="3"/>
        <v>131.70000000000002</v>
      </c>
      <c r="O69" s="269">
        <f t="shared" si="3"/>
        <v>0</v>
      </c>
      <c r="P69" s="269">
        <f t="shared" si="3"/>
        <v>0</v>
      </c>
      <c r="Q69" s="193" t="s">
        <v>33</v>
      </c>
      <c r="R69" s="193" t="s">
        <v>33</v>
      </c>
      <c r="S69" s="269">
        <f>SUM(R64:R68)</f>
        <v>0</v>
      </c>
      <c r="T69" s="269">
        <f>SUM(S64:S68)</f>
        <v>0</v>
      </c>
      <c r="U69" s="269">
        <f>SUM(T64:T68)</f>
        <v>0</v>
      </c>
    </row>
    <row r="70" spans="1:21" ht="16.5" customHeight="1">
      <c r="A70" s="397" t="s">
        <v>133</v>
      </c>
      <c r="B70" s="397"/>
      <c r="C70" s="397"/>
      <c r="D70" s="272">
        <f aca="true" t="shared" si="4" ref="D70:P70">D69+D59+D62+D56+D53+D50+D47+D44</f>
        <v>618.7</v>
      </c>
      <c r="E70" s="272">
        <f t="shared" si="4"/>
        <v>618.7</v>
      </c>
      <c r="F70" s="272">
        <f t="shared" si="4"/>
        <v>0</v>
      </c>
      <c r="G70" s="272">
        <f t="shared" si="4"/>
        <v>0</v>
      </c>
      <c r="H70" s="272">
        <f t="shared" si="4"/>
        <v>0</v>
      </c>
      <c r="I70" s="272">
        <f t="shared" si="4"/>
        <v>0</v>
      </c>
      <c r="J70" s="272">
        <f t="shared" si="4"/>
        <v>0</v>
      </c>
      <c r="K70" s="272">
        <f t="shared" si="4"/>
        <v>618.7</v>
      </c>
      <c r="L70" s="272">
        <f t="shared" si="4"/>
        <v>0</v>
      </c>
      <c r="M70" s="272">
        <f t="shared" si="4"/>
        <v>618.7</v>
      </c>
      <c r="N70" s="272">
        <f t="shared" si="4"/>
        <v>618.7</v>
      </c>
      <c r="O70" s="272" t="e">
        <f t="shared" si="4"/>
        <v>#REF!</v>
      </c>
      <c r="P70" s="272">
        <f t="shared" si="4"/>
        <v>0</v>
      </c>
      <c r="Q70" s="272" t="s">
        <v>33</v>
      </c>
      <c r="R70" s="272" t="s">
        <v>33</v>
      </c>
      <c r="S70" s="272">
        <f>S69+S59+S62+S56+S53+S50+S47+S44</f>
        <v>0</v>
      </c>
      <c r="T70" s="272">
        <f>T69+T59+T62+T56+T53+T50+T47+T44</f>
        <v>0</v>
      </c>
      <c r="U70" s="272">
        <f>U69+U59+U62+U56+U53+U50+U47+U44</f>
        <v>0</v>
      </c>
    </row>
    <row r="71" spans="1:21" ht="17.25" customHeight="1">
      <c r="A71" s="397" t="s">
        <v>187</v>
      </c>
      <c r="B71" s="397"/>
      <c r="C71" s="397"/>
      <c r="D71" s="272">
        <f>D70+D38</f>
        <v>618.7</v>
      </c>
      <c r="E71" s="272">
        <f>E70+E38</f>
        <v>618.7</v>
      </c>
      <c r="F71" s="175">
        <v>0</v>
      </c>
      <c r="G71" s="175">
        <v>0</v>
      </c>
      <c r="H71" s="175">
        <v>0</v>
      </c>
      <c r="I71" s="175">
        <v>0</v>
      </c>
      <c r="J71" s="175">
        <f>J70+J38</f>
        <v>0</v>
      </c>
      <c r="K71" s="272">
        <f>K70+K38</f>
        <v>618.7</v>
      </c>
      <c r="L71" s="175">
        <f>L38+L70</f>
        <v>0</v>
      </c>
      <c r="M71" s="272">
        <f>M38+M70</f>
        <v>618.7</v>
      </c>
      <c r="N71" s="272">
        <f>N38+N70</f>
        <v>618.7</v>
      </c>
      <c r="O71" s="272" t="e">
        <f>O38+O70</f>
        <v>#REF!</v>
      </c>
      <c r="P71" s="272">
        <f>P38+P70</f>
        <v>0</v>
      </c>
      <c r="Q71" s="175" t="s">
        <v>33</v>
      </c>
      <c r="R71" s="175" t="s">
        <v>33</v>
      </c>
      <c r="S71" s="272">
        <f>S38+S70</f>
        <v>0</v>
      </c>
      <c r="T71" s="175">
        <f>T38+T70</f>
        <v>0</v>
      </c>
      <c r="U71" s="272">
        <f>U38+U70</f>
        <v>0</v>
      </c>
    </row>
    <row r="72" spans="1:21" ht="13.5" customHeight="1">
      <c r="A72" s="16" t="s">
        <v>134</v>
      </c>
      <c r="B72" s="392" t="s">
        <v>26</v>
      </c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8"/>
    </row>
    <row r="73" spans="1:21" ht="12">
      <c r="A73" s="20" t="s">
        <v>42</v>
      </c>
      <c r="B73" s="426" t="s">
        <v>214</v>
      </c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8"/>
    </row>
    <row r="74" spans="1:21" ht="12" hidden="1">
      <c r="A74" s="20"/>
      <c r="B74" s="219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1"/>
    </row>
    <row r="75" spans="1:21" ht="19.5" customHeight="1" hidden="1">
      <c r="A75" s="20" t="s">
        <v>14</v>
      </c>
      <c r="B75" s="380" t="s">
        <v>73</v>
      </c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2"/>
    </row>
    <row r="76" spans="1:21" ht="12" hidden="1">
      <c r="A76" s="392" t="s">
        <v>135</v>
      </c>
      <c r="B76" s="387"/>
      <c r="C76" s="388"/>
      <c r="D76" s="54"/>
      <c r="E76" s="54"/>
      <c r="F76" s="25"/>
      <c r="G76" s="25"/>
      <c r="H76" s="25"/>
      <c r="I76" s="25"/>
      <c r="J76" s="25"/>
      <c r="K76" s="54"/>
      <c r="L76" s="25"/>
      <c r="M76" s="55"/>
      <c r="N76" s="55"/>
      <c r="O76" s="55"/>
      <c r="P76" s="25"/>
      <c r="Q76" s="25"/>
      <c r="R76" s="25"/>
      <c r="S76" s="25"/>
      <c r="T76" s="25"/>
      <c r="U76" s="25"/>
    </row>
    <row r="77" spans="1:21" ht="12" hidden="1">
      <c r="A77" s="102" t="s">
        <v>54</v>
      </c>
      <c r="B77" s="380" t="s">
        <v>110</v>
      </c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2"/>
    </row>
    <row r="78" spans="1:21" ht="12" hidden="1">
      <c r="A78" s="19"/>
      <c r="B78" s="26"/>
      <c r="C78" s="26"/>
      <c r="D78" s="26"/>
      <c r="E78" s="101"/>
      <c r="F78" s="101"/>
      <c r="G78" s="101"/>
      <c r="H78" s="101"/>
      <c r="I78" s="101"/>
      <c r="J78" s="101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2" hidden="1">
      <c r="A79" s="377" t="s">
        <v>155</v>
      </c>
      <c r="B79" s="377"/>
      <c r="C79" s="37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1.25" customHeight="1" hidden="1">
      <c r="A80" s="19" t="s">
        <v>49</v>
      </c>
      <c r="B80" s="380" t="s">
        <v>137</v>
      </c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2"/>
    </row>
    <row r="81" spans="1:21" ht="12.75" customHeight="1" hidden="1">
      <c r="A81" s="20"/>
      <c r="B81" s="54"/>
      <c r="C81" s="54"/>
      <c r="D81" s="54"/>
      <c r="E81" s="101"/>
      <c r="F81" s="101"/>
      <c r="G81" s="101"/>
      <c r="H81" s="101"/>
      <c r="I81" s="101"/>
      <c r="J81" s="101"/>
      <c r="K81" s="54"/>
      <c r="L81" s="54"/>
      <c r="M81" s="55"/>
      <c r="N81" s="55"/>
      <c r="O81" s="54"/>
      <c r="P81" s="54"/>
      <c r="Q81" s="54"/>
      <c r="R81" s="54"/>
      <c r="S81" s="54"/>
      <c r="T81" s="54"/>
      <c r="U81" s="25"/>
    </row>
    <row r="82" spans="1:21" ht="12.75" customHeight="1" hidden="1">
      <c r="A82" s="20" t="s">
        <v>16</v>
      </c>
      <c r="B82" s="54"/>
      <c r="C82" s="54"/>
      <c r="D82" s="54"/>
      <c r="E82" s="101"/>
      <c r="F82" s="101"/>
      <c r="G82" s="101"/>
      <c r="H82" s="101"/>
      <c r="I82" s="101"/>
      <c r="J82" s="101"/>
      <c r="K82" s="54"/>
      <c r="L82" s="54"/>
      <c r="M82" s="55"/>
      <c r="N82" s="55"/>
      <c r="O82" s="54"/>
      <c r="P82" s="54"/>
      <c r="Q82" s="54"/>
      <c r="R82" s="54"/>
      <c r="S82" s="54"/>
      <c r="T82" s="54"/>
      <c r="U82" s="25"/>
    </row>
    <row r="83" spans="1:21" ht="12.75" customHeight="1" hidden="1">
      <c r="A83" s="20" t="s">
        <v>17</v>
      </c>
      <c r="B83" s="54"/>
      <c r="C83" s="54"/>
      <c r="D83" s="54"/>
      <c r="E83" s="101"/>
      <c r="F83" s="101"/>
      <c r="G83" s="101"/>
      <c r="H83" s="101"/>
      <c r="I83" s="101"/>
      <c r="J83" s="101"/>
      <c r="K83" s="54"/>
      <c r="L83" s="54"/>
      <c r="M83" s="55"/>
      <c r="N83" s="55"/>
      <c r="O83" s="54"/>
      <c r="P83" s="54"/>
      <c r="Q83" s="54"/>
      <c r="R83" s="54"/>
      <c r="S83" s="54"/>
      <c r="T83" s="54"/>
      <c r="U83" s="25"/>
    </row>
    <row r="84" spans="1:21" ht="12.75" customHeight="1" hidden="1">
      <c r="A84" s="392" t="s">
        <v>156</v>
      </c>
      <c r="B84" s="387"/>
      <c r="C84" s="388"/>
      <c r="D84" s="25"/>
      <c r="E84" s="25"/>
      <c r="F84" s="25"/>
      <c r="G84" s="25"/>
      <c r="H84" s="25"/>
      <c r="I84" s="25"/>
      <c r="J84" s="25"/>
      <c r="K84" s="25"/>
      <c r="L84" s="25"/>
      <c r="M84" s="24"/>
      <c r="N84" s="24"/>
      <c r="O84" s="25"/>
      <c r="P84" s="25"/>
      <c r="Q84" s="25"/>
      <c r="R84" s="25"/>
      <c r="S84" s="25"/>
      <c r="T84" s="25"/>
      <c r="U84" s="25"/>
    </row>
    <row r="85" spans="1:21" ht="12" hidden="1">
      <c r="A85" s="103" t="s">
        <v>86</v>
      </c>
      <c r="B85" s="401" t="s">
        <v>112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3"/>
    </row>
    <row r="86" spans="1:21" ht="12.75" customHeight="1" hidden="1">
      <c r="A86" s="19"/>
      <c r="B86" s="54"/>
      <c r="C86" s="54"/>
      <c r="D86" s="54"/>
      <c r="E86" s="101"/>
      <c r="F86" s="101"/>
      <c r="G86" s="101"/>
      <c r="H86" s="101"/>
      <c r="I86" s="101"/>
      <c r="J86" s="101"/>
      <c r="K86" s="54"/>
      <c r="L86" s="54"/>
      <c r="M86" s="55"/>
      <c r="N86" s="55"/>
      <c r="O86" s="55"/>
      <c r="P86" s="54"/>
      <c r="Q86" s="54"/>
      <c r="R86" s="54"/>
      <c r="S86" s="54"/>
      <c r="T86" s="54"/>
      <c r="U86" s="54"/>
    </row>
    <row r="87" spans="1:21" ht="12.75" customHeight="1" hidden="1">
      <c r="A87" s="392" t="s">
        <v>138</v>
      </c>
      <c r="B87" s="387"/>
      <c r="C87" s="388"/>
      <c r="D87" s="25"/>
      <c r="E87" s="101"/>
      <c r="F87" s="101"/>
      <c r="G87" s="101"/>
      <c r="H87" s="101"/>
      <c r="I87" s="101"/>
      <c r="J87" s="101"/>
      <c r="K87" s="25"/>
      <c r="L87" s="25"/>
      <c r="M87" s="24"/>
      <c r="N87" s="24"/>
      <c r="O87" s="24"/>
      <c r="P87" s="25"/>
      <c r="Q87" s="25"/>
      <c r="R87" s="25"/>
      <c r="S87" s="57"/>
      <c r="T87" s="57"/>
      <c r="U87" s="57"/>
    </row>
    <row r="88" spans="1:21" ht="12.75" customHeight="1" hidden="1">
      <c r="A88" s="64" t="s">
        <v>154</v>
      </c>
      <c r="B88" s="401" t="s">
        <v>23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3"/>
    </row>
    <row r="89" spans="1:21" ht="12.75" customHeight="1" hidden="1">
      <c r="A89" s="64" t="s">
        <v>154</v>
      </c>
      <c r="B89" s="401" t="s">
        <v>129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3"/>
    </row>
    <row r="90" spans="1:21" ht="12.75" customHeight="1" hidden="1">
      <c r="A90" s="25"/>
      <c r="B90" s="54"/>
      <c r="C90" s="54"/>
      <c r="D90" s="54"/>
      <c r="E90" s="174"/>
      <c r="F90" s="101"/>
      <c r="G90" s="101"/>
      <c r="H90" s="101"/>
      <c r="I90" s="101"/>
      <c r="J90" s="101"/>
      <c r="K90" s="54"/>
      <c r="L90" s="25"/>
      <c r="M90" s="24"/>
      <c r="N90" s="24"/>
      <c r="O90" s="24"/>
      <c r="P90" s="25"/>
      <c r="Q90" s="25"/>
      <c r="R90" s="25"/>
      <c r="S90" s="57"/>
      <c r="T90" s="57"/>
      <c r="U90" s="57"/>
    </row>
    <row r="91" spans="1:21" ht="12.75" customHeight="1" hidden="1">
      <c r="A91" s="392" t="s">
        <v>157</v>
      </c>
      <c r="B91" s="387"/>
      <c r="C91" s="388"/>
      <c r="D91" s="54"/>
      <c r="E91" s="174"/>
      <c r="F91" s="101"/>
      <c r="G91" s="101"/>
      <c r="H91" s="101"/>
      <c r="I91" s="101"/>
      <c r="J91" s="101"/>
      <c r="K91" s="54"/>
      <c r="L91" s="25"/>
      <c r="M91" s="24"/>
      <c r="N91" s="24"/>
      <c r="O91" s="24"/>
      <c r="P91" s="25"/>
      <c r="Q91" s="25"/>
      <c r="R91" s="25"/>
      <c r="S91" s="57"/>
      <c r="T91" s="57"/>
      <c r="U91" s="57"/>
    </row>
    <row r="92" spans="1:21" s="195" customFormat="1" ht="16.5" customHeight="1">
      <c r="A92" s="392" t="s">
        <v>136</v>
      </c>
      <c r="B92" s="387"/>
      <c r="C92" s="388"/>
      <c r="D92" s="54"/>
      <c r="E92" s="174"/>
      <c r="F92" s="101"/>
      <c r="G92" s="101"/>
      <c r="H92" s="101"/>
      <c r="I92" s="101"/>
      <c r="J92" s="101"/>
      <c r="K92" s="54"/>
      <c r="L92" s="25"/>
      <c r="M92" s="24"/>
      <c r="N92" s="24"/>
      <c r="O92" s="24"/>
      <c r="P92" s="25"/>
      <c r="Q92" s="25"/>
      <c r="R92" s="25"/>
      <c r="S92" s="57"/>
      <c r="T92" s="57"/>
      <c r="U92" s="57"/>
    </row>
    <row r="93" spans="1:21" ht="13.5" customHeight="1">
      <c r="A93" s="19" t="s">
        <v>87</v>
      </c>
      <c r="B93" s="392" t="s">
        <v>215</v>
      </c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8"/>
    </row>
    <row r="94" spans="1:21" ht="19.5" customHeight="1">
      <c r="A94" s="20" t="s">
        <v>230</v>
      </c>
      <c r="B94" s="380" t="s">
        <v>73</v>
      </c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2"/>
    </row>
    <row r="95" spans="1:21" ht="55.5" customHeight="1">
      <c r="A95" s="193" t="s">
        <v>231</v>
      </c>
      <c r="B95" s="97" t="s">
        <v>273</v>
      </c>
      <c r="C95" s="283" t="s">
        <v>309</v>
      </c>
      <c r="D95" s="274">
        <f>E95</f>
        <v>45.7</v>
      </c>
      <c r="E95" s="273">
        <f>K95</f>
        <v>45.7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269">
        <v>45.7</v>
      </c>
      <c r="L95" s="193">
        <v>0</v>
      </c>
      <c r="M95" s="275">
        <f>K95</f>
        <v>45.7</v>
      </c>
      <c r="N95" s="275">
        <v>45.7</v>
      </c>
      <c r="O95" s="199"/>
      <c r="P95" s="200">
        <v>0</v>
      </c>
      <c r="Q95" s="200">
        <v>0</v>
      </c>
      <c r="R95" s="193"/>
      <c r="S95" s="276">
        <v>0</v>
      </c>
      <c r="T95" s="276">
        <v>0</v>
      </c>
      <c r="U95" s="276">
        <v>0</v>
      </c>
    </row>
    <row r="96" spans="1:21" ht="87" customHeight="1">
      <c r="A96" s="193" t="s">
        <v>232</v>
      </c>
      <c r="B96" s="97" t="s">
        <v>274</v>
      </c>
      <c r="C96" s="283" t="s">
        <v>310</v>
      </c>
      <c r="D96" s="274">
        <f>E96</f>
        <v>45.7</v>
      </c>
      <c r="E96" s="273">
        <f>K96</f>
        <v>45.7</v>
      </c>
      <c r="F96" s="198">
        <v>0</v>
      </c>
      <c r="G96" s="198">
        <v>0</v>
      </c>
      <c r="H96" s="198">
        <v>0</v>
      </c>
      <c r="I96" s="198">
        <v>0</v>
      </c>
      <c r="J96" s="198">
        <v>0</v>
      </c>
      <c r="K96" s="269">
        <v>45.7</v>
      </c>
      <c r="L96" s="193">
        <v>0</v>
      </c>
      <c r="M96" s="275">
        <f>K96</f>
        <v>45.7</v>
      </c>
      <c r="N96" s="275">
        <v>45.7</v>
      </c>
      <c r="O96" s="199"/>
      <c r="P96" s="200">
        <v>0</v>
      </c>
      <c r="Q96" s="200">
        <v>0</v>
      </c>
      <c r="R96" s="193"/>
      <c r="S96" s="276">
        <v>0</v>
      </c>
      <c r="T96" s="276">
        <v>0</v>
      </c>
      <c r="U96" s="276">
        <v>0</v>
      </c>
    </row>
    <row r="97" spans="1:21" ht="89.25" customHeight="1">
      <c r="A97" s="193" t="s">
        <v>242</v>
      </c>
      <c r="B97" s="97" t="s">
        <v>275</v>
      </c>
      <c r="C97" s="283" t="s">
        <v>305</v>
      </c>
      <c r="D97" s="274">
        <f>E97</f>
        <v>91.4</v>
      </c>
      <c r="E97" s="273">
        <f>K97</f>
        <v>91.4</v>
      </c>
      <c r="F97" s="198">
        <v>0</v>
      </c>
      <c r="G97" s="198">
        <v>0</v>
      </c>
      <c r="H97" s="198">
        <v>0</v>
      </c>
      <c r="I97" s="198">
        <v>0</v>
      </c>
      <c r="J97" s="198">
        <v>0</v>
      </c>
      <c r="K97" s="269">
        <v>91.4</v>
      </c>
      <c r="L97" s="193">
        <v>0</v>
      </c>
      <c r="M97" s="275">
        <f>K97</f>
        <v>91.4</v>
      </c>
      <c r="N97" s="275">
        <v>91.4</v>
      </c>
      <c r="O97" s="199"/>
      <c r="P97" s="200">
        <v>0</v>
      </c>
      <c r="Q97" s="200">
        <v>0</v>
      </c>
      <c r="R97" s="193"/>
      <c r="S97" s="276">
        <v>0</v>
      </c>
      <c r="T97" s="276">
        <v>0</v>
      </c>
      <c r="U97" s="276">
        <v>0</v>
      </c>
    </row>
    <row r="98" spans="1:21" ht="64.5" customHeight="1">
      <c r="A98" s="193" t="s">
        <v>243</v>
      </c>
      <c r="B98" s="97" t="s">
        <v>298</v>
      </c>
      <c r="C98" s="283" t="s">
        <v>311</v>
      </c>
      <c r="D98" s="274">
        <f>E98</f>
        <v>45.7</v>
      </c>
      <c r="E98" s="273">
        <f>K98</f>
        <v>45.7</v>
      </c>
      <c r="F98" s="198">
        <v>0</v>
      </c>
      <c r="G98" s="198">
        <v>0</v>
      </c>
      <c r="H98" s="198">
        <v>0</v>
      </c>
      <c r="I98" s="198">
        <v>0</v>
      </c>
      <c r="J98" s="198">
        <v>0</v>
      </c>
      <c r="K98" s="269">
        <v>45.7</v>
      </c>
      <c r="L98" s="193">
        <v>0</v>
      </c>
      <c r="M98" s="275">
        <f>K98</f>
        <v>45.7</v>
      </c>
      <c r="N98" s="275">
        <v>45.7</v>
      </c>
      <c r="O98" s="199"/>
      <c r="P98" s="200">
        <v>0</v>
      </c>
      <c r="Q98" s="200">
        <v>0</v>
      </c>
      <c r="R98" s="193"/>
      <c r="S98" s="276">
        <v>0</v>
      </c>
      <c r="T98" s="276">
        <v>0</v>
      </c>
      <c r="U98" s="276">
        <v>0</v>
      </c>
    </row>
    <row r="99" spans="1:21" ht="12">
      <c r="A99" s="392" t="s">
        <v>139</v>
      </c>
      <c r="B99" s="387"/>
      <c r="C99" s="388"/>
      <c r="D99" s="240">
        <f>SUM(D95:D98)</f>
        <v>228.5</v>
      </c>
      <c r="E99" s="240">
        <f aca="true" t="shared" si="5" ref="E99:U99">SUM(E95:E98)</f>
        <v>228.5</v>
      </c>
      <c r="F99" s="240">
        <f t="shared" si="5"/>
        <v>0</v>
      </c>
      <c r="G99" s="240">
        <f t="shared" si="5"/>
        <v>0</v>
      </c>
      <c r="H99" s="240">
        <f t="shared" si="5"/>
        <v>0</v>
      </c>
      <c r="I99" s="240">
        <f t="shared" si="5"/>
        <v>0</v>
      </c>
      <c r="J99" s="240">
        <f t="shared" si="5"/>
        <v>0</v>
      </c>
      <c r="K99" s="240">
        <f t="shared" si="5"/>
        <v>228.5</v>
      </c>
      <c r="L99" s="240">
        <f t="shared" si="5"/>
        <v>0</v>
      </c>
      <c r="M99" s="240">
        <f t="shared" si="5"/>
        <v>228.5</v>
      </c>
      <c r="N99" s="240">
        <f t="shared" si="5"/>
        <v>228.5</v>
      </c>
      <c r="O99" s="240">
        <f t="shared" si="5"/>
        <v>0</v>
      </c>
      <c r="P99" s="240">
        <f t="shared" si="5"/>
        <v>0</v>
      </c>
      <c r="Q99" s="240">
        <f t="shared" si="5"/>
        <v>0</v>
      </c>
      <c r="R99" s="240">
        <f t="shared" si="5"/>
        <v>0</v>
      </c>
      <c r="S99" s="240">
        <f t="shared" si="5"/>
        <v>0</v>
      </c>
      <c r="T99" s="240">
        <f t="shared" si="5"/>
        <v>0</v>
      </c>
      <c r="U99" s="240">
        <f t="shared" si="5"/>
        <v>0</v>
      </c>
    </row>
    <row r="100" spans="1:21" ht="16.5" customHeight="1">
      <c r="A100" s="104" t="s">
        <v>45</v>
      </c>
      <c r="B100" s="380" t="s">
        <v>110</v>
      </c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2"/>
    </row>
    <row r="101" spans="1:21" ht="12.75">
      <c r="A101" s="20"/>
      <c r="B101" s="155"/>
      <c r="C101" s="193"/>
      <c r="D101" s="200"/>
      <c r="E101" s="200"/>
      <c r="F101" s="101"/>
      <c r="G101" s="101"/>
      <c r="H101" s="101"/>
      <c r="I101" s="101"/>
      <c r="J101" s="101"/>
      <c r="K101" s="200"/>
      <c r="L101" s="25"/>
      <c r="M101" s="200"/>
      <c r="N101" s="24"/>
      <c r="O101" s="24"/>
      <c r="P101" s="25"/>
      <c r="Q101" s="25"/>
      <c r="R101" s="25"/>
      <c r="S101" s="25"/>
      <c r="T101" s="25"/>
      <c r="U101" s="25"/>
    </row>
    <row r="102" spans="1:21" ht="12">
      <c r="A102" s="392" t="s">
        <v>140</v>
      </c>
      <c r="B102" s="387"/>
      <c r="C102" s="388"/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  <c r="M102" s="217">
        <v>0</v>
      </c>
      <c r="N102" s="217">
        <v>0</v>
      </c>
      <c r="O102" s="217">
        <v>0</v>
      </c>
      <c r="P102" s="217">
        <v>0</v>
      </c>
      <c r="Q102" s="217">
        <v>0</v>
      </c>
      <c r="R102" s="217">
        <v>0</v>
      </c>
      <c r="S102" s="217">
        <v>0</v>
      </c>
      <c r="T102" s="217">
        <v>0</v>
      </c>
      <c r="U102" s="217">
        <v>0</v>
      </c>
    </row>
    <row r="103" spans="1:21" ht="12.75" customHeight="1">
      <c r="A103" s="19" t="s">
        <v>46</v>
      </c>
      <c r="B103" s="383" t="s">
        <v>125</v>
      </c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5"/>
    </row>
    <row r="104" spans="1:21" ht="13.5" customHeight="1">
      <c r="A104" s="20"/>
      <c r="B104" s="54"/>
      <c r="C104" s="54"/>
      <c r="D104" s="54"/>
      <c r="E104" s="101"/>
      <c r="F104" s="101"/>
      <c r="G104" s="101"/>
      <c r="H104" s="101"/>
      <c r="I104" s="101"/>
      <c r="J104" s="101"/>
      <c r="K104" s="54"/>
      <c r="L104" s="54"/>
      <c r="M104" s="55"/>
      <c r="N104" s="55"/>
      <c r="O104" s="54"/>
      <c r="P104" s="54"/>
      <c r="Q104" s="54"/>
      <c r="R104" s="54"/>
      <c r="S104" s="54"/>
      <c r="T104" s="54"/>
      <c r="U104" s="25"/>
    </row>
    <row r="105" spans="1:21" ht="10.5" customHeight="1">
      <c r="A105" s="392" t="s">
        <v>141</v>
      </c>
      <c r="B105" s="387"/>
      <c r="C105" s="388"/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</row>
    <row r="106" spans="1:21" ht="16.5" customHeight="1">
      <c r="A106" s="56" t="s">
        <v>84</v>
      </c>
      <c r="B106" s="383" t="s">
        <v>128</v>
      </c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5"/>
    </row>
    <row r="107" spans="1:21" ht="15.75" customHeight="1">
      <c r="A107" s="237"/>
      <c r="B107" s="97"/>
      <c r="C107" s="97"/>
      <c r="D107" s="269"/>
      <c r="E107" s="277"/>
      <c r="F107" s="277"/>
      <c r="G107" s="277"/>
      <c r="H107" s="277"/>
      <c r="I107" s="277"/>
      <c r="J107" s="277"/>
      <c r="K107" s="269"/>
      <c r="L107" s="269"/>
      <c r="M107" s="269"/>
      <c r="N107" s="269"/>
      <c r="O107" s="269"/>
      <c r="P107" s="269"/>
      <c r="Q107" s="269"/>
      <c r="R107" s="285"/>
      <c r="S107" s="269"/>
      <c r="T107" s="269"/>
      <c r="U107" s="269"/>
    </row>
    <row r="108" spans="1:21" ht="13.5" customHeight="1">
      <c r="A108" s="386" t="s">
        <v>142</v>
      </c>
      <c r="B108" s="387"/>
      <c r="C108" s="388"/>
      <c r="D108" s="269">
        <f aca="true" t="shared" si="6" ref="D108:U108">SUM(D107:D107)</f>
        <v>0</v>
      </c>
      <c r="E108" s="269">
        <f t="shared" si="6"/>
        <v>0</v>
      </c>
      <c r="F108" s="269">
        <f t="shared" si="6"/>
        <v>0</v>
      </c>
      <c r="G108" s="269">
        <f t="shared" si="6"/>
        <v>0</v>
      </c>
      <c r="H108" s="269">
        <f t="shared" si="6"/>
        <v>0</v>
      </c>
      <c r="I108" s="269">
        <f t="shared" si="6"/>
        <v>0</v>
      </c>
      <c r="J108" s="269">
        <f t="shared" si="6"/>
        <v>0</v>
      </c>
      <c r="K108" s="269">
        <f t="shared" si="6"/>
        <v>0</v>
      </c>
      <c r="L108" s="269">
        <f t="shared" si="6"/>
        <v>0</v>
      </c>
      <c r="M108" s="269">
        <f t="shared" si="6"/>
        <v>0</v>
      </c>
      <c r="N108" s="269">
        <f t="shared" si="6"/>
        <v>0</v>
      </c>
      <c r="O108" s="269">
        <f t="shared" si="6"/>
        <v>0</v>
      </c>
      <c r="P108" s="269">
        <f t="shared" si="6"/>
        <v>0</v>
      </c>
      <c r="Q108" s="269">
        <f t="shared" si="6"/>
        <v>0</v>
      </c>
      <c r="R108" s="269">
        <f t="shared" si="6"/>
        <v>0</v>
      </c>
      <c r="S108" s="269">
        <f t="shared" si="6"/>
        <v>0</v>
      </c>
      <c r="T108" s="269">
        <f t="shared" si="6"/>
        <v>0</v>
      </c>
      <c r="U108" s="269">
        <f t="shared" si="6"/>
        <v>0</v>
      </c>
    </row>
    <row r="109" spans="1:21" s="189" customFormat="1" ht="13.5" customHeight="1">
      <c r="A109" s="19" t="s">
        <v>85</v>
      </c>
      <c r="B109" s="401" t="s">
        <v>112</v>
      </c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3"/>
    </row>
    <row r="110" spans="1:21" ht="15.75" customHeight="1">
      <c r="A110" s="193"/>
      <c r="B110" s="282"/>
      <c r="C110" s="278"/>
      <c r="D110" s="269"/>
      <c r="E110" s="269"/>
      <c r="F110" s="198"/>
      <c r="G110" s="198"/>
      <c r="H110" s="198"/>
      <c r="I110" s="198"/>
      <c r="J110" s="198"/>
      <c r="K110" s="269"/>
      <c r="L110" s="193"/>
      <c r="M110" s="275"/>
      <c r="N110" s="275"/>
      <c r="O110" s="199"/>
      <c r="P110" s="200"/>
      <c r="Q110" s="193"/>
      <c r="R110" s="193"/>
      <c r="S110" s="193"/>
      <c r="T110" s="193"/>
      <c r="U110" s="269"/>
    </row>
    <row r="111" spans="1:21" ht="13.5" customHeight="1">
      <c r="A111" s="393" t="s">
        <v>143</v>
      </c>
      <c r="B111" s="394"/>
      <c r="C111" s="395"/>
      <c r="D111" s="281">
        <f aca="true" t="shared" si="7" ref="D111:P111">SUM(D110:D110)</f>
        <v>0</v>
      </c>
      <c r="E111" s="281">
        <f t="shared" si="7"/>
        <v>0</v>
      </c>
      <c r="F111" s="280">
        <f t="shared" si="7"/>
        <v>0</v>
      </c>
      <c r="G111" s="280">
        <f t="shared" si="7"/>
        <v>0</v>
      </c>
      <c r="H111" s="280">
        <f t="shared" si="7"/>
        <v>0</v>
      </c>
      <c r="I111" s="280">
        <f t="shared" si="7"/>
        <v>0</v>
      </c>
      <c r="J111" s="280">
        <f t="shared" si="7"/>
        <v>0</v>
      </c>
      <c r="K111" s="281">
        <f t="shared" si="7"/>
        <v>0</v>
      </c>
      <c r="L111" s="280">
        <f t="shared" si="7"/>
        <v>0</v>
      </c>
      <c r="M111" s="281">
        <f t="shared" si="7"/>
        <v>0</v>
      </c>
      <c r="N111" s="281">
        <f t="shared" si="7"/>
        <v>0</v>
      </c>
      <c r="O111" s="280">
        <f t="shared" si="7"/>
        <v>0</v>
      </c>
      <c r="P111" s="279">
        <f t="shared" si="7"/>
        <v>0</v>
      </c>
      <c r="Q111" s="280"/>
      <c r="R111" s="280"/>
      <c r="S111" s="280">
        <f>SUM(S110:S110)</f>
        <v>0</v>
      </c>
      <c r="T111" s="280">
        <f>SUM(T110:T110)</f>
        <v>0</v>
      </c>
      <c r="U111" s="281">
        <f>SUM(U110:U110)</f>
        <v>0</v>
      </c>
    </row>
    <row r="112" spans="1:21" ht="13.5" customHeight="1">
      <c r="A112" s="19" t="s">
        <v>89</v>
      </c>
      <c r="B112" s="401" t="s">
        <v>113</v>
      </c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3"/>
    </row>
    <row r="113" spans="1:21" ht="60.75" customHeight="1">
      <c r="A113" s="97" t="s">
        <v>248</v>
      </c>
      <c r="B113" s="236" t="s">
        <v>271</v>
      </c>
      <c r="C113" s="236" t="s">
        <v>299</v>
      </c>
      <c r="D113" s="274">
        <f>E113</f>
        <v>187.2</v>
      </c>
      <c r="E113" s="273">
        <f>K113</f>
        <v>187.2</v>
      </c>
      <c r="F113" s="198">
        <v>0</v>
      </c>
      <c r="G113" s="198">
        <v>0</v>
      </c>
      <c r="H113" s="198">
        <v>0</v>
      </c>
      <c r="I113" s="198">
        <v>0</v>
      </c>
      <c r="J113" s="198">
        <v>0</v>
      </c>
      <c r="K113" s="269">
        <v>187.2</v>
      </c>
      <c r="L113" s="193">
        <v>0</v>
      </c>
      <c r="M113" s="275">
        <f>K113</f>
        <v>187.2</v>
      </c>
      <c r="N113" s="275">
        <v>187.2</v>
      </c>
      <c r="O113" s="199"/>
      <c r="P113" s="200">
        <v>0</v>
      </c>
      <c r="Q113" s="200">
        <v>0</v>
      </c>
      <c r="R113" s="193"/>
      <c r="S113" s="276">
        <v>0</v>
      </c>
      <c r="T113" s="276">
        <v>0</v>
      </c>
      <c r="U113" s="276">
        <v>0</v>
      </c>
    </row>
    <row r="114" spans="1:21" ht="101.25" customHeight="1">
      <c r="A114" s="97" t="s">
        <v>249</v>
      </c>
      <c r="B114" s="236" t="s">
        <v>301</v>
      </c>
      <c r="C114" s="97" t="s">
        <v>312</v>
      </c>
      <c r="D114" s="274">
        <f>E114</f>
        <v>273.9</v>
      </c>
      <c r="E114" s="273">
        <f>K114</f>
        <v>273.9</v>
      </c>
      <c r="F114" s="198">
        <v>0</v>
      </c>
      <c r="G114" s="198">
        <v>0</v>
      </c>
      <c r="H114" s="198">
        <v>0</v>
      </c>
      <c r="I114" s="198">
        <v>0</v>
      </c>
      <c r="J114" s="198">
        <v>0</v>
      </c>
      <c r="K114" s="269">
        <v>273.9</v>
      </c>
      <c r="L114" s="193">
        <v>0</v>
      </c>
      <c r="M114" s="275">
        <v>273.9</v>
      </c>
      <c r="N114" s="275">
        <v>273.9</v>
      </c>
      <c r="O114" s="199"/>
      <c r="P114" s="200">
        <v>0</v>
      </c>
      <c r="Q114" s="200">
        <v>0</v>
      </c>
      <c r="R114" s="193"/>
      <c r="S114" s="276">
        <v>0</v>
      </c>
      <c r="T114" s="276">
        <v>0</v>
      </c>
      <c r="U114" s="276">
        <v>0</v>
      </c>
    </row>
    <row r="115" spans="1:21" ht="91.5" customHeight="1">
      <c r="A115" s="97" t="s">
        <v>250</v>
      </c>
      <c r="B115" s="236" t="s">
        <v>302</v>
      </c>
      <c r="C115" s="97" t="s">
        <v>306</v>
      </c>
      <c r="D115" s="274">
        <f>E115</f>
        <v>91.4</v>
      </c>
      <c r="E115" s="273">
        <f>K115</f>
        <v>91.4</v>
      </c>
      <c r="F115" s="198">
        <v>0</v>
      </c>
      <c r="G115" s="198">
        <v>0</v>
      </c>
      <c r="H115" s="198">
        <v>0</v>
      </c>
      <c r="I115" s="198">
        <v>0</v>
      </c>
      <c r="J115" s="198">
        <v>0</v>
      </c>
      <c r="K115" s="269">
        <v>91.4</v>
      </c>
      <c r="L115" s="193">
        <v>0</v>
      </c>
      <c r="M115" s="275">
        <f>K115</f>
        <v>91.4</v>
      </c>
      <c r="N115" s="275">
        <v>91.4</v>
      </c>
      <c r="O115" s="199"/>
      <c r="P115" s="200">
        <v>0</v>
      </c>
      <c r="Q115" s="200">
        <v>0</v>
      </c>
      <c r="R115" s="193"/>
      <c r="S115" s="276">
        <v>0</v>
      </c>
      <c r="T115" s="276">
        <v>0</v>
      </c>
      <c r="U115" s="276">
        <v>0</v>
      </c>
    </row>
    <row r="116" spans="1:21" ht="13.5" customHeight="1">
      <c r="A116" s="404" t="s">
        <v>144</v>
      </c>
      <c r="B116" s="404"/>
      <c r="C116" s="404"/>
      <c r="D116" s="300">
        <f>SUM(D113:D115)</f>
        <v>552.5</v>
      </c>
      <c r="E116" s="300">
        <f aca="true" t="shared" si="8" ref="E116:L116">SUM(E113:E115)</f>
        <v>552.5</v>
      </c>
      <c r="F116" s="300">
        <f t="shared" si="8"/>
        <v>0</v>
      </c>
      <c r="G116" s="300">
        <f t="shared" si="8"/>
        <v>0</v>
      </c>
      <c r="H116" s="300">
        <f t="shared" si="8"/>
        <v>0</v>
      </c>
      <c r="I116" s="300">
        <f t="shared" si="8"/>
        <v>0</v>
      </c>
      <c r="J116" s="300">
        <f t="shared" si="8"/>
        <v>0</v>
      </c>
      <c r="K116" s="300">
        <f t="shared" si="8"/>
        <v>552.5</v>
      </c>
      <c r="L116" s="300">
        <f t="shared" si="8"/>
        <v>0</v>
      </c>
      <c r="M116" s="299">
        <f>SUM(M113:M115)</f>
        <v>552.5</v>
      </c>
      <c r="N116" s="299">
        <f>SUM(N113:N115)</f>
        <v>552.5</v>
      </c>
      <c r="O116" s="299">
        <f aca="true" t="shared" si="9" ref="O116:U116">SUM(O113:O115)</f>
        <v>0</v>
      </c>
      <c r="P116" s="299">
        <f t="shared" si="9"/>
        <v>0</v>
      </c>
      <c r="Q116" s="299">
        <f t="shared" si="9"/>
        <v>0</v>
      </c>
      <c r="R116" s="299">
        <f t="shared" si="9"/>
        <v>0</v>
      </c>
      <c r="S116" s="299">
        <f t="shared" si="9"/>
        <v>0</v>
      </c>
      <c r="T116" s="299">
        <f t="shared" si="9"/>
        <v>0</v>
      </c>
      <c r="U116" s="299">
        <f t="shared" si="9"/>
        <v>0</v>
      </c>
    </row>
    <row r="117" spans="1:21" ht="13.5" customHeight="1">
      <c r="A117" s="389" t="s">
        <v>145</v>
      </c>
      <c r="B117" s="390"/>
      <c r="C117" s="391"/>
      <c r="D117" s="272">
        <f>D99+D102+D105+D108+D111+D116</f>
        <v>781</v>
      </c>
      <c r="E117" s="272">
        <f>E99+E102+E105+E108+E111+E116</f>
        <v>781</v>
      </c>
      <c r="F117" s="295">
        <v>0</v>
      </c>
      <c r="G117" s="295">
        <v>0</v>
      </c>
      <c r="H117" s="295">
        <v>0</v>
      </c>
      <c r="I117" s="295">
        <v>0</v>
      </c>
      <c r="J117" s="295">
        <v>0</v>
      </c>
      <c r="K117" s="272">
        <f>K99+K102+K105+K108+K111+K116</f>
        <v>781</v>
      </c>
      <c r="L117" s="272">
        <v>0</v>
      </c>
      <c r="M117" s="266">
        <f>M99+M102+M105+M108+M111+M116</f>
        <v>781</v>
      </c>
      <c r="N117" s="266">
        <f>N99+N102+N105+N108+N111+N116</f>
        <v>781</v>
      </c>
      <c r="O117" s="217">
        <f>O99+O102+O105+O108+O111+O116</f>
        <v>0</v>
      </c>
      <c r="P117" s="217">
        <f>P99+P102+P105+P108+P111+P116</f>
        <v>0</v>
      </c>
      <c r="Q117" s="175" t="s">
        <v>33</v>
      </c>
      <c r="R117" s="175" t="s">
        <v>33</v>
      </c>
      <c r="S117" s="217">
        <f>S99+S102+S105+S108+S111+S116</f>
        <v>0</v>
      </c>
      <c r="T117" s="217">
        <f>T99+T102+T105+T108+T111+T116</f>
        <v>0</v>
      </c>
      <c r="U117" s="217">
        <f>U99+U102+U105+U108+U111+U116</f>
        <v>0</v>
      </c>
    </row>
    <row r="118" spans="1:21" ht="24.75" customHeight="1">
      <c r="A118" s="397" t="s">
        <v>188</v>
      </c>
      <c r="B118" s="397"/>
      <c r="C118" s="397"/>
      <c r="D118" s="240">
        <f>D117+D92</f>
        <v>781</v>
      </c>
      <c r="E118" s="240">
        <f>E117+E92</f>
        <v>781</v>
      </c>
      <c r="F118" s="240">
        <v>0</v>
      </c>
      <c r="G118" s="240">
        <v>0</v>
      </c>
      <c r="H118" s="240">
        <v>0</v>
      </c>
      <c r="I118" s="240">
        <v>0</v>
      </c>
      <c r="J118" s="240">
        <v>0</v>
      </c>
      <c r="K118" s="240">
        <f>K117+K92</f>
        <v>781</v>
      </c>
      <c r="L118" s="240">
        <v>0</v>
      </c>
      <c r="M118" s="266">
        <f>M92+M117</f>
        <v>781</v>
      </c>
      <c r="N118" s="266">
        <f>N92+N117</f>
        <v>781</v>
      </c>
      <c r="O118" s="217">
        <f>O92+O117</f>
        <v>0</v>
      </c>
      <c r="P118" s="217">
        <f>P92+P117</f>
        <v>0</v>
      </c>
      <c r="Q118" s="175" t="s">
        <v>33</v>
      </c>
      <c r="R118" s="175" t="s">
        <v>33</v>
      </c>
      <c r="S118" s="217">
        <f>S92+S117</f>
        <v>0</v>
      </c>
      <c r="T118" s="217">
        <f>T92+T117</f>
        <v>0</v>
      </c>
      <c r="U118" s="217">
        <f>U92+U117</f>
        <v>0</v>
      </c>
    </row>
    <row r="119" spans="1:21" ht="13.5" customHeight="1">
      <c r="A119" s="398" t="s">
        <v>69</v>
      </c>
      <c r="B119" s="399"/>
      <c r="C119" s="400"/>
      <c r="D119" s="267">
        <f>D118+D71</f>
        <v>1399.7</v>
      </c>
      <c r="E119" s="268">
        <f>E118+E71</f>
        <v>1399.7</v>
      </c>
      <c r="F119" s="173">
        <v>0</v>
      </c>
      <c r="G119" s="173">
        <v>0</v>
      </c>
      <c r="H119" s="173">
        <v>0</v>
      </c>
      <c r="I119" s="173">
        <v>0</v>
      </c>
      <c r="J119" s="173">
        <v>0</v>
      </c>
      <c r="K119" s="240">
        <f>K118+K71</f>
        <v>1399.7</v>
      </c>
      <c r="L119" s="150">
        <f>L71+L118</f>
        <v>0</v>
      </c>
      <c r="M119" s="266">
        <f>M71+M118</f>
        <v>1399.7</v>
      </c>
      <c r="N119" s="266">
        <f>N71+N118</f>
        <v>1399.7</v>
      </c>
      <c r="O119" s="266" t="e">
        <f>O71+O118</f>
        <v>#REF!</v>
      </c>
      <c r="P119" s="266">
        <f>P71+P118</f>
        <v>0</v>
      </c>
      <c r="Q119" s="175" t="s">
        <v>33</v>
      </c>
      <c r="R119" s="175" t="s">
        <v>33</v>
      </c>
      <c r="S119" s="217">
        <f>S71+S118</f>
        <v>0</v>
      </c>
      <c r="T119" s="217">
        <f>T71+T118</f>
        <v>0</v>
      </c>
      <c r="U119" s="217">
        <f>U71+U118</f>
        <v>0</v>
      </c>
    </row>
    <row r="120" spans="1:21" ht="13.5" customHeight="1">
      <c r="A120" s="448" t="s">
        <v>193</v>
      </c>
      <c r="B120" s="448"/>
      <c r="C120" s="448"/>
      <c r="D120" s="448"/>
      <c r="E120" s="448"/>
      <c r="F120" s="448"/>
      <c r="G120" s="448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</row>
    <row r="121" spans="1:20" ht="13.5" customHeight="1">
      <c r="A121" s="72" t="s">
        <v>194</v>
      </c>
      <c r="B121" s="27"/>
      <c r="C121" s="27"/>
      <c r="D121" s="27"/>
      <c r="E121" s="27"/>
      <c r="F121" s="27"/>
      <c r="G121" s="73"/>
      <c r="H121" s="73"/>
      <c r="I121" s="73"/>
      <c r="J121" s="73"/>
      <c r="K121" s="27"/>
      <c r="L121" s="27"/>
      <c r="M121" s="28"/>
      <c r="N121" s="28"/>
      <c r="O121" s="28"/>
      <c r="P121" s="27"/>
      <c r="Q121" s="27"/>
      <c r="R121" s="27"/>
      <c r="S121" s="27"/>
      <c r="T121" s="27"/>
    </row>
    <row r="122" spans="1:21" ht="12.75" customHeight="1">
      <c r="A122" s="72" t="s">
        <v>195</v>
      </c>
      <c r="B122" s="27"/>
      <c r="C122" s="27"/>
      <c r="D122" s="27"/>
      <c r="E122" s="27"/>
      <c r="F122" s="27"/>
      <c r="G122" s="73"/>
      <c r="H122" s="73"/>
      <c r="S122" s="29"/>
      <c r="T122" s="29"/>
      <c r="U122" s="73"/>
    </row>
    <row r="123" spans="1:21" ht="12">
      <c r="A123" s="396" t="s">
        <v>203</v>
      </c>
      <c r="B123" s="396"/>
      <c r="C123" s="396"/>
      <c r="D123" s="396"/>
      <c r="E123" s="396"/>
      <c r="F123" s="396"/>
      <c r="G123" s="73"/>
      <c r="H123" s="73"/>
      <c r="I123" s="73"/>
      <c r="N123" s="73"/>
      <c r="O123" s="73"/>
      <c r="P123" s="73"/>
      <c r="Q123" s="73"/>
      <c r="R123" s="73"/>
      <c r="S123" s="73"/>
      <c r="T123" s="73"/>
      <c r="U123" s="29"/>
    </row>
    <row r="124" spans="2:20" ht="12">
      <c r="B124" s="105"/>
      <c r="C124" s="105"/>
      <c r="D124" s="106"/>
      <c r="F124" s="107"/>
      <c r="G124" s="107"/>
      <c r="H124" s="107"/>
      <c r="I124" s="108"/>
      <c r="J124" s="108"/>
      <c r="K124" s="108"/>
      <c r="S124" s="29"/>
      <c r="T124" s="29"/>
    </row>
    <row r="125" spans="1:13" ht="15">
      <c r="A125" s="462" t="s">
        <v>277</v>
      </c>
      <c r="B125" s="462"/>
      <c r="C125" s="462"/>
      <c r="D125" s="298"/>
      <c r="E125" s="298"/>
      <c r="F125" s="463"/>
      <c r="G125" s="463"/>
      <c r="H125" s="463"/>
      <c r="I125" s="298"/>
      <c r="J125" s="298"/>
      <c r="K125" s="462" t="s">
        <v>278</v>
      </c>
      <c r="L125" s="462"/>
      <c r="M125" s="462"/>
    </row>
    <row r="126" spans="1:13" ht="12">
      <c r="A126" s="376" t="s">
        <v>146</v>
      </c>
      <c r="B126" s="376"/>
      <c r="C126" s="376"/>
      <c r="F126" s="379" t="s">
        <v>2</v>
      </c>
      <c r="G126" s="379"/>
      <c r="H126" s="379"/>
      <c r="J126" s="379" t="s">
        <v>204</v>
      </c>
      <c r="K126" s="379"/>
      <c r="L126" s="379"/>
      <c r="M126" s="379"/>
    </row>
  </sheetData>
  <sheetProtection/>
  <mergeCells count="107">
    <mergeCell ref="A125:C125"/>
    <mergeCell ref="F125:H125"/>
    <mergeCell ref="K125:M125"/>
    <mergeCell ref="A50:C50"/>
    <mergeCell ref="A69:C69"/>
    <mergeCell ref="A37:C37"/>
    <mergeCell ref="B60:U60"/>
    <mergeCell ref="B57:U57"/>
    <mergeCell ref="A47:C47"/>
    <mergeCell ref="B40:U40"/>
    <mergeCell ref="B32:U32"/>
    <mergeCell ref="B14:B17"/>
    <mergeCell ref="A71:C71"/>
    <mergeCell ref="A59:C59"/>
    <mergeCell ref="B39:U39"/>
    <mergeCell ref="B54:U54"/>
    <mergeCell ref="A56:C56"/>
    <mergeCell ref="A44:C44"/>
    <mergeCell ref="A31:C31"/>
    <mergeCell ref="B35:U35"/>
    <mergeCell ref="N18:O18"/>
    <mergeCell ref="S14:S17"/>
    <mergeCell ref="A11:U11"/>
    <mergeCell ref="A25:C25"/>
    <mergeCell ref="Q14:Q17"/>
    <mergeCell ref="B21:U21"/>
    <mergeCell ref="L15:L17"/>
    <mergeCell ref="M14:P14"/>
    <mergeCell ref="K2:M2"/>
    <mergeCell ref="J126:M126"/>
    <mergeCell ref="B93:U93"/>
    <mergeCell ref="B72:U72"/>
    <mergeCell ref="A120:G120"/>
    <mergeCell ref="I120:U120"/>
    <mergeCell ref="U14:U17"/>
    <mergeCell ref="B75:U75"/>
    <mergeCell ref="A28:C28"/>
    <mergeCell ref="B3:E3"/>
    <mergeCell ref="N1:U1"/>
    <mergeCell ref="F16:F17"/>
    <mergeCell ref="D14:J14"/>
    <mergeCell ref="E16:E17"/>
    <mergeCell ref="J16:J17"/>
    <mergeCell ref="T14:T17"/>
    <mergeCell ref="H16:I16"/>
    <mergeCell ref="D15:D17"/>
    <mergeCell ref="A13:U13"/>
    <mergeCell ref="B2:E2"/>
    <mergeCell ref="A76:C76"/>
    <mergeCell ref="B73:U73"/>
    <mergeCell ref="A53:C53"/>
    <mergeCell ref="B48:U48"/>
    <mergeCell ref="E15:J15"/>
    <mergeCell ref="A14:A17"/>
    <mergeCell ref="C14:C17"/>
    <mergeCell ref="K14:L14"/>
    <mergeCell ref="A34:C34"/>
    <mergeCell ref="K15:K17"/>
    <mergeCell ref="K4:N4"/>
    <mergeCell ref="M7:N7"/>
    <mergeCell ref="N17:O17"/>
    <mergeCell ref="N15:P16"/>
    <mergeCell ref="A12:U12"/>
    <mergeCell ref="A23:C23"/>
    <mergeCell ref="M15:M17"/>
    <mergeCell ref="B20:U20"/>
    <mergeCell ref="G16:G17"/>
    <mergeCell ref="B8:E8"/>
    <mergeCell ref="A62:C62"/>
    <mergeCell ref="B63:U63"/>
    <mergeCell ref="B6:E6"/>
    <mergeCell ref="B19:U19"/>
    <mergeCell ref="B29:U29"/>
    <mergeCell ref="B51:U51"/>
    <mergeCell ref="B45:U45"/>
    <mergeCell ref="A38:C38"/>
    <mergeCell ref="B26:U26"/>
    <mergeCell ref="R14:R17"/>
    <mergeCell ref="B89:U89"/>
    <mergeCell ref="A84:C84"/>
    <mergeCell ref="A87:C87"/>
    <mergeCell ref="A91:C91"/>
    <mergeCell ref="A116:C116"/>
    <mergeCell ref="B88:U88"/>
    <mergeCell ref="B100:U100"/>
    <mergeCell ref="A92:C92"/>
    <mergeCell ref="B85:U85"/>
    <mergeCell ref="A123:F123"/>
    <mergeCell ref="A118:C118"/>
    <mergeCell ref="A102:C102"/>
    <mergeCell ref="A70:C70"/>
    <mergeCell ref="B77:U77"/>
    <mergeCell ref="A119:C119"/>
    <mergeCell ref="B112:U112"/>
    <mergeCell ref="B109:U109"/>
    <mergeCell ref="A99:C99"/>
    <mergeCell ref="B80:U80"/>
    <mergeCell ref="A126:C126"/>
    <mergeCell ref="A79:C79"/>
    <mergeCell ref="F126:H126"/>
    <mergeCell ref="B94:U94"/>
    <mergeCell ref="B103:U103"/>
    <mergeCell ref="B106:U106"/>
    <mergeCell ref="A108:C108"/>
    <mergeCell ref="A117:C117"/>
    <mergeCell ref="A105:C105"/>
    <mergeCell ref="A111:C111"/>
  </mergeCells>
  <printOptions/>
  <pageMargins left="0.3937007874015748" right="0.31496062992125984" top="0.3937007874015748" bottom="0.5338541666666666" header="0" footer="0"/>
  <pageSetup fitToHeight="6" horizontalDpi="600" verticalDpi="600" orientation="landscape" paperSize="9" scale="94" r:id="rId1"/>
  <headerFooter differentFirst="1">
    <firstHeader>&amp;C
</firstHeader>
  </headerFooter>
  <rowBreaks count="2" manualBreakCount="2">
    <brk id="100" max="20" man="1"/>
    <brk id="12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2"/>
  <sheetViews>
    <sheetView view="pageBreakPreview" zoomScaleNormal="63" zoomScaleSheetLayoutView="100" zoomScalePageLayoutView="78" workbookViewId="0" topLeftCell="A1">
      <selection activeCell="S109" sqref="S109"/>
    </sheetView>
  </sheetViews>
  <sheetFormatPr defaultColWidth="9.00390625" defaultRowHeight="12.75"/>
  <cols>
    <col min="1" max="1" width="10.875" style="109" customWidth="1"/>
    <col min="2" max="2" width="12.875" style="96" customWidth="1"/>
    <col min="3" max="3" width="10.25390625" style="110" customWidth="1"/>
    <col min="4" max="4" width="8.00390625" style="110" customWidth="1"/>
    <col min="5" max="5" width="9.125" style="110" customWidth="1"/>
    <col min="6" max="6" width="12.375" style="110" customWidth="1"/>
    <col min="7" max="7" width="8.75390625" style="110" customWidth="1"/>
    <col min="8" max="8" width="7.875" style="110" customWidth="1"/>
    <col min="9" max="9" width="9.125" style="110" customWidth="1"/>
    <col min="10" max="10" width="9.375" style="110" customWidth="1"/>
    <col min="11" max="11" width="8.875" style="110" customWidth="1"/>
    <col min="12" max="12" width="11.625" style="110" customWidth="1"/>
    <col min="13" max="13" width="12.25390625" style="110" customWidth="1"/>
    <col min="14" max="14" width="12.125" style="110" customWidth="1"/>
    <col min="15" max="15" width="6.125" style="110" customWidth="1"/>
    <col min="16" max="16" width="7.25390625" style="110" customWidth="1"/>
    <col min="17" max="17" width="6.625" style="110" customWidth="1"/>
    <col min="18" max="18" width="7.625" style="110" customWidth="1"/>
    <col min="19" max="19" width="8.00390625" style="110" customWidth="1"/>
    <col min="20" max="20" width="8.25390625" style="110" customWidth="1"/>
    <col min="21" max="21" width="5.75390625" style="110" customWidth="1"/>
    <col min="22" max="23" width="7.00390625" style="110" customWidth="1"/>
    <col min="24" max="24" width="6.875" style="110" customWidth="1"/>
    <col min="25" max="29" width="9.125" style="112" customWidth="1"/>
    <col min="30" max="16384" width="9.125" style="110" customWidth="1"/>
  </cols>
  <sheetData>
    <row r="1" spans="14:24" ht="100.5" customHeight="1">
      <c r="N1" s="111"/>
      <c r="O1" s="111"/>
      <c r="P1" s="111"/>
      <c r="Q1" s="476" t="s">
        <v>169</v>
      </c>
      <c r="R1" s="476"/>
      <c r="S1" s="477"/>
      <c r="T1" s="477"/>
      <c r="U1" s="477"/>
      <c r="V1" s="477"/>
      <c r="W1" s="477"/>
      <c r="X1" s="477"/>
    </row>
    <row r="2" spans="2:24" ht="25.5" customHeight="1">
      <c r="B2" s="449" t="s">
        <v>96</v>
      </c>
      <c r="C2" s="449"/>
      <c r="D2" s="449"/>
      <c r="E2" s="449"/>
      <c r="M2" s="447" t="s">
        <v>99</v>
      </c>
      <c r="N2" s="447"/>
      <c r="O2" s="447"/>
      <c r="P2" s="85"/>
      <c r="Q2" s="83"/>
      <c r="R2" s="83"/>
      <c r="S2" s="84"/>
      <c r="T2" s="84"/>
      <c r="U2" s="84"/>
      <c r="V2" s="84"/>
      <c r="W2" s="84"/>
      <c r="X2" s="84"/>
    </row>
    <row r="3" spans="2:24" ht="18.75" customHeight="1">
      <c r="B3" s="449" t="s">
        <v>225</v>
      </c>
      <c r="C3" s="449"/>
      <c r="D3" s="449"/>
      <c r="E3" s="449"/>
      <c r="M3" s="478" t="s">
        <v>251</v>
      </c>
      <c r="N3" s="478"/>
      <c r="O3" s="478"/>
      <c r="P3" s="478"/>
      <c r="Q3" s="83"/>
      <c r="R3" s="83"/>
      <c r="S3" s="84"/>
      <c r="T3" s="84"/>
      <c r="U3" s="84"/>
      <c r="V3" s="84"/>
      <c r="W3" s="84"/>
      <c r="X3" s="84"/>
    </row>
    <row r="4" spans="2:24" ht="11.25" customHeight="1">
      <c r="B4" s="409" t="s">
        <v>97</v>
      </c>
      <c r="C4" s="409"/>
      <c r="D4" s="409"/>
      <c r="E4" s="409"/>
      <c r="M4" s="409" t="s">
        <v>101</v>
      </c>
      <c r="N4" s="409"/>
      <c r="O4" s="409"/>
      <c r="P4" s="409"/>
      <c r="Q4" s="83"/>
      <c r="R4" s="83"/>
      <c r="S4" s="84"/>
      <c r="T4" s="84"/>
      <c r="U4" s="84"/>
      <c r="V4" s="84"/>
      <c r="W4" s="84"/>
      <c r="X4" s="84"/>
    </row>
    <row r="5" spans="2:24" ht="22.5" customHeight="1">
      <c r="B5" s="405" t="s">
        <v>235</v>
      </c>
      <c r="C5" s="405"/>
      <c r="D5" s="405"/>
      <c r="E5" s="405"/>
      <c r="M5" s="110" t="s">
        <v>100</v>
      </c>
      <c r="O5" s="110" t="s">
        <v>245</v>
      </c>
      <c r="Q5" s="83"/>
      <c r="R5" s="84"/>
      <c r="S5" s="84"/>
      <c r="T5" s="84"/>
      <c r="U5" s="84"/>
      <c r="V5" s="84"/>
      <c r="W5" s="84"/>
      <c r="X5" s="84"/>
    </row>
    <row r="6" spans="2:24" ht="17.25" customHeight="1">
      <c r="B6" s="90"/>
      <c r="M6" s="92"/>
      <c r="N6" s="93" t="s">
        <v>2</v>
      </c>
      <c r="O6" s="410" t="s">
        <v>102</v>
      </c>
      <c r="P6" s="409"/>
      <c r="Q6" s="83"/>
      <c r="R6" s="83"/>
      <c r="S6" s="84"/>
      <c r="T6" s="84"/>
      <c r="U6" s="84"/>
      <c r="V6" s="84"/>
      <c r="W6" s="84"/>
      <c r="X6" s="84"/>
    </row>
    <row r="7" spans="2:24" ht="24" customHeight="1">
      <c r="B7" s="431" t="s">
        <v>226</v>
      </c>
      <c r="C7" s="479"/>
      <c r="D7" s="479"/>
      <c r="E7" s="479"/>
      <c r="M7" s="89" t="s">
        <v>103</v>
      </c>
      <c r="N7" s="89"/>
      <c r="O7" s="89"/>
      <c r="P7" s="89"/>
      <c r="Q7" s="83"/>
      <c r="R7" s="84"/>
      <c r="S7" s="84"/>
      <c r="T7" s="84"/>
      <c r="U7" s="84"/>
      <c r="V7" s="84"/>
      <c r="W7" s="84"/>
      <c r="X7" s="84"/>
    </row>
    <row r="8" spans="2:24" ht="22.5" customHeight="1">
      <c r="B8" s="90" t="s">
        <v>98</v>
      </c>
      <c r="M8" s="110" t="s">
        <v>98</v>
      </c>
      <c r="N8" s="111"/>
      <c r="O8" s="111"/>
      <c r="P8" s="111"/>
      <c r="Q8" s="83"/>
      <c r="R8" s="83"/>
      <c r="S8" s="84"/>
      <c r="T8" s="84"/>
      <c r="U8" s="84"/>
      <c r="V8" s="84"/>
      <c r="W8" s="84"/>
      <c r="X8" s="84"/>
    </row>
    <row r="9" spans="1:23" ht="30.75" customHeight="1">
      <c r="A9" s="480" t="s">
        <v>317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113"/>
      <c r="W9" s="113"/>
    </row>
    <row r="10" spans="1:23" ht="22.5" customHeight="1">
      <c r="A10" s="483" t="s">
        <v>222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96"/>
      <c r="W10" s="96"/>
    </row>
    <row r="11" spans="1:24" ht="31.5" customHeight="1">
      <c r="A11" s="469" t="s">
        <v>105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</row>
    <row r="12" spans="1:25" ht="52.5" customHeight="1">
      <c r="A12" s="337" t="s">
        <v>0</v>
      </c>
      <c r="B12" s="337" t="s">
        <v>196</v>
      </c>
      <c r="C12" s="337" t="s">
        <v>189</v>
      </c>
      <c r="D12" s="342" t="s">
        <v>147</v>
      </c>
      <c r="E12" s="343"/>
      <c r="F12" s="343"/>
      <c r="G12" s="343"/>
      <c r="H12" s="343"/>
      <c r="I12" s="343"/>
      <c r="J12" s="466"/>
      <c r="K12" s="345" t="s">
        <v>178</v>
      </c>
      <c r="L12" s="345" t="s">
        <v>179</v>
      </c>
      <c r="M12" s="337" t="s">
        <v>197</v>
      </c>
      <c r="N12" s="348" t="s">
        <v>180</v>
      </c>
      <c r="O12" s="348"/>
      <c r="P12" s="348" t="s">
        <v>181</v>
      </c>
      <c r="Q12" s="348"/>
      <c r="R12" s="348"/>
      <c r="S12" s="348"/>
      <c r="T12" s="349" t="s">
        <v>198</v>
      </c>
      <c r="U12" s="349" t="s">
        <v>224</v>
      </c>
      <c r="V12" s="349" t="s">
        <v>210</v>
      </c>
      <c r="W12" s="349" t="s">
        <v>211</v>
      </c>
      <c r="X12" s="349" t="s">
        <v>182</v>
      </c>
      <c r="Y12" s="352"/>
    </row>
    <row r="13" spans="1:25" ht="15.75" customHeight="1">
      <c r="A13" s="338"/>
      <c r="B13" s="338"/>
      <c r="C13" s="474"/>
      <c r="D13" s="337" t="s">
        <v>22</v>
      </c>
      <c r="E13" s="485" t="s">
        <v>106</v>
      </c>
      <c r="F13" s="485"/>
      <c r="G13" s="485"/>
      <c r="H13" s="485"/>
      <c r="I13" s="485"/>
      <c r="J13" s="485"/>
      <c r="K13" s="346"/>
      <c r="L13" s="346"/>
      <c r="M13" s="338"/>
      <c r="N13" s="337" t="s">
        <v>58</v>
      </c>
      <c r="O13" s="337" t="s">
        <v>59</v>
      </c>
      <c r="P13" s="337" t="s">
        <v>4</v>
      </c>
      <c r="Q13" s="337" t="s">
        <v>5</v>
      </c>
      <c r="R13" s="337" t="s">
        <v>6</v>
      </c>
      <c r="S13" s="337" t="s">
        <v>7</v>
      </c>
      <c r="T13" s="350"/>
      <c r="U13" s="350"/>
      <c r="V13" s="350"/>
      <c r="W13" s="350"/>
      <c r="X13" s="350"/>
      <c r="Y13" s="352"/>
    </row>
    <row r="14" spans="1:25" ht="42" customHeight="1">
      <c r="A14" s="338"/>
      <c r="B14" s="338"/>
      <c r="C14" s="474"/>
      <c r="D14" s="338"/>
      <c r="E14" s="481" t="s">
        <v>190</v>
      </c>
      <c r="F14" s="481" t="s">
        <v>29</v>
      </c>
      <c r="G14" s="467" t="s">
        <v>55</v>
      </c>
      <c r="H14" s="486" t="s">
        <v>79</v>
      </c>
      <c r="I14" s="470" t="s">
        <v>152</v>
      </c>
      <c r="J14" s="471"/>
      <c r="K14" s="346"/>
      <c r="L14" s="346"/>
      <c r="M14" s="338"/>
      <c r="N14" s="338"/>
      <c r="O14" s="338"/>
      <c r="P14" s="338"/>
      <c r="Q14" s="338"/>
      <c r="R14" s="338"/>
      <c r="S14" s="338"/>
      <c r="T14" s="350"/>
      <c r="U14" s="350"/>
      <c r="V14" s="350"/>
      <c r="W14" s="350"/>
      <c r="X14" s="350"/>
      <c r="Y14" s="352"/>
    </row>
    <row r="15" spans="1:25" ht="98.25" customHeight="1">
      <c r="A15" s="339"/>
      <c r="B15" s="339"/>
      <c r="C15" s="475"/>
      <c r="D15" s="339"/>
      <c r="E15" s="482"/>
      <c r="F15" s="482"/>
      <c r="G15" s="468"/>
      <c r="H15" s="487"/>
      <c r="I15" s="31" t="s">
        <v>68</v>
      </c>
      <c r="J15" s="30" t="s">
        <v>57</v>
      </c>
      <c r="K15" s="347"/>
      <c r="L15" s="347"/>
      <c r="M15" s="339"/>
      <c r="N15" s="339"/>
      <c r="O15" s="339"/>
      <c r="P15" s="339"/>
      <c r="Q15" s="339"/>
      <c r="R15" s="339"/>
      <c r="S15" s="339"/>
      <c r="T15" s="351"/>
      <c r="U15" s="351"/>
      <c r="V15" s="351"/>
      <c r="W15" s="351"/>
      <c r="X15" s="351"/>
      <c r="Y15" s="352"/>
    </row>
    <row r="16" spans="1:29" s="96" customFormat="1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14">
        <v>7</v>
      </c>
      <c r="H16" s="1">
        <v>8</v>
      </c>
      <c r="I16" s="1">
        <v>9</v>
      </c>
      <c r="J16" s="1">
        <v>10</v>
      </c>
      <c r="K16" s="33">
        <v>11</v>
      </c>
      <c r="L16" s="33">
        <v>12</v>
      </c>
      <c r="M16" s="33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  <c r="Y16" s="48"/>
      <c r="Z16" s="48"/>
      <c r="AA16" s="48"/>
      <c r="AB16" s="48"/>
      <c r="AC16" s="48"/>
    </row>
    <row r="17" spans="1:27" ht="26.25" customHeight="1">
      <c r="A17" s="115" t="s">
        <v>108</v>
      </c>
      <c r="B17" s="98"/>
      <c r="C17" s="364" t="s">
        <v>25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6"/>
      <c r="Y17" s="116"/>
      <c r="Z17" s="116"/>
      <c r="AA17" s="116"/>
    </row>
    <row r="18" spans="1:27" ht="16.5" customHeight="1" hidden="1">
      <c r="A18" s="74" t="s">
        <v>8</v>
      </c>
      <c r="B18" s="20"/>
      <c r="C18" s="355" t="s">
        <v>216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7"/>
      <c r="Y18" s="117"/>
      <c r="Z18" s="117"/>
      <c r="AA18" s="117"/>
    </row>
    <row r="19" spans="1:27" ht="19.5" customHeight="1" hidden="1">
      <c r="A19" s="74" t="s">
        <v>9</v>
      </c>
      <c r="B19" s="20"/>
      <c r="C19" s="361" t="s">
        <v>153</v>
      </c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3"/>
      <c r="Y19" s="117"/>
      <c r="Z19" s="117"/>
      <c r="AA19" s="117"/>
    </row>
    <row r="20" spans="1:29" s="109" customFormat="1" ht="12.75" hidden="1">
      <c r="A20" s="208"/>
      <c r="B20" s="190"/>
      <c r="C20" s="204"/>
      <c r="D20" s="228"/>
      <c r="E20" s="204"/>
      <c r="F20" s="205"/>
      <c r="G20" s="205"/>
      <c r="H20" s="229"/>
      <c r="I20" s="205"/>
      <c r="J20" s="205"/>
      <c r="K20" s="205"/>
      <c r="L20" s="204"/>
      <c r="M20" s="204"/>
      <c r="N20" s="204"/>
      <c r="O20" s="222"/>
      <c r="P20" s="204"/>
      <c r="Q20" s="222"/>
      <c r="R20" s="222"/>
      <c r="S20" s="204"/>
      <c r="T20" s="204"/>
      <c r="U20" s="204"/>
      <c r="V20" s="204"/>
      <c r="W20" s="204"/>
      <c r="X20" s="204"/>
      <c r="Y20" s="206"/>
      <c r="Z20" s="206"/>
      <c r="AA20" s="206"/>
      <c r="AB20" s="207"/>
      <c r="AC20" s="207"/>
    </row>
    <row r="21" spans="1:29" s="109" customFormat="1" ht="12.75" hidden="1">
      <c r="A21" s="208"/>
      <c r="B21" s="97"/>
      <c r="C21" s="204"/>
      <c r="D21" s="222"/>
      <c r="E21" s="204"/>
      <c r="F21" s="205"/>
      <c r="G21" s="205"/>
      <c r="H21" s="229"/>
      <c r="I21" s="205"/>
      <c r="J21" s="205"/>
      <c r="K21" s="205"/>
      <c r="L21" s="204"/>
      <c r="M21" s="204"/>
      <c r="N21" s="204"/>
      <c r="O21" s="222"/>
      <c r="P21" s="204"/>
      <c r="Q21" s="222"/>
      <c r="R21" s="204"/>
      <c r="S21" s="204"/>
      <c r="T21" s="204"/>
      <c r="U21" s="204"/>
      <c r="V21" s="204"/>
      <c r="W21" s="204"/>
      <c r="X21" s="204"/>
      <c r="Y21" s="206"/>
      <c r="Z21" s="206"/>
      <c r="AA21" s="206"/>
      <c r="AB21" s="207"/>
      <c r="AC21" s="207"/>
    </row>
    <row r="22" spans="1:27" ht="18" customHeight="1" hidden="1">
      <c r="A22" s="119" t="s">
        <v>114</v>
      </c>
      <c r="B22" s="177"/>
      <c r="C22" s="154"/>
      <c r="D22" s="226"/>
      <c r="E22" s="58"/>
      <c r="F22" s="58"/>
      <c r="G22" s="58"/>
      <c r="H22" s="230"/>
      <c r="I22" s="58"/>
      <c r="J22" s="58"/>
      <c r="K22" s="58"/>
      <c r="L22" s="58"/>
      <c r="M22" s="58"/>
      <c r="N22" s="59"/>
      <c r="O22" s="227"/>
      <c r="P22" s="58"/>
      <c r="Q22" s="226"/>
      <c r="R22" s="226"/>
      <c r="S22" s="226"/>
      <c r="T22" s="14"/>
      <c r="U22" s="14"/>
      <c r="V22" s="14"/>
      <c r="W22" s="14"/>
      <c r="X22" s="14"/>
      <c r="Y22" s="48"/>
      <c r="Z22" s="48"/>
      <c r="AA22" s="48"/>
    </row>
    <row r="23" spans="1:27" ht="21" customHeight="1" hidden="1">
      <c r="A23" s="74" t="s">
        <v>10</v>
      </c>
      <c r="B23" s="153"/>
      <c r="C23" s="361" t="s">
        <v>110</v>
      </c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3"/>
      <c r="Y23" s="116"/>
      <c r="Z23" s="116"/>
      <c r="AA23" s="116"/>
    </row>
    <row r="24" spans="1:29" s="109" customFormat="1" ht="12.75" hidden="1">
      <c r="A24" s="208"/>
      <c r="B24" s="97"/>
      <c r="C24" s="204"/>
      <c r="D24" s="222"/>
      <c r="E24" s="204"/>
      <c r="F24" s="205"/>
      <c r="G24" s="205"/>
      <c r="H24" s="223"/>
      <c r="I24" s="205"/>
      <c r="J24" s="205"/>
      <c r="K24" s="205"/>
      <c r="L24" s="204"/>
      <c r="M24" s="204"/>
      <c r="N24" s="222"/>
      <c r="O24" s="204"/>
      <c r="P24" s="204"/>
      <c r="Q24" s="222"/>
      <c r="R24" s="222"/>
      <c r="S24" s="222"/>
      <c r="T24" s="204"/>
      <c r="U24" s="204"/>
      <c r="V24" s="204"/>
      <c r="W24" s="204"/>
      <c r="X24" s="204"/>
      <c r="Y24" s="206"/>
      <c r="Z24" s="206"/>
      <c r="AA24" s="206"/>
      <c r="AB24" s="207"/>
      <c r="AC24" s="207"/>
    </row>
    <row r="25" spans="1:27" ht="17.25" customHeight="1" hidden="1">
      <c r="A25" s="119" t="s">
        <v>115</v>
      </c>
      <c r="B25" s="168"/>
      <c r="C25" s="154"/>
      <c r="D25" s="224"/>
      <c r="E25" s="1"/>
      <c r="F25" s="1"/>
      <c r="G25" s="1"/>
      <c r="H25" s="224"/>
      <c r="I25" s="1"/>
      <c r="J25" s="1"/>
      <c r="K25" s="1"/>
      <c r="L25" s="1"/>
      <c r="M25" s="1"/>
      <c r="N25" s="224"/>
      <c r="O25" s="210"/>
      <c r="P25" s="1"/>
      <c r="Q25" s="224"/>
      <c r="R25" s="224"/>
      <c r="S25" s="224"/>
      <c r="T25" s="14"/>
      <c r="U25" s="14"/>
      <c r="V25" s="14"/>
      <c r="W25" s="14"/>
      <c r="X25" s="14"/>
      <c r="Y25" s="48"/>
      <c r="Z25" s="48"/>
      <c r="AA25" s="48"/>
    </row>
    <row r="26" spans="1:27" ht="12.75" hidden="1">
      <c r="A26" s="122" t="s">
        <v>27</v>
      </c>
      <c r="B26" s="153"/>
      <c r="C26" s="367" t="s">
        <v>158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9"/>
      <c r="Y26" s="116"/>
      <c r="Z26" s="116"/>
      <c r="AA26" s="116"/>
    </row>
    <row r="27" spans="1:27" ht="12.75" hidden="1">
      <c r="A27" s="124"/>
      <c r="B27" s="123"/>
      <c r="C27" s="15"/>
      <c r="D27" s="15"/>
      <c r="E27" s="14" t="s">
        <v>33</v>
      </c>
      <c r="F27" s="118" t="s">
        <v>19</v>
      </c>
      <c r="G27" s="118" t="s">
        <v>19</v>
      </c>
      <c r="H27" s="118" t="s">
        <v>19</v>
      </c>
      <c r="I27" s="118" t="s">
        <v>19</v>
      </c>
      <c r="J27" s="118" t="s">
        <v>19</v>
      </c>
      <c r="K27" s="118" t="s">
        <v>33</v>
      </c>
      <c r="L27" s="14" t="s">
        <v>33</v>
      </c>
      <c r="M27" s="14" t="s">
        <v>33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16"/>
      <c r="Z27" s="116"/>
      <c r="AA27" s="116"/>
    </row>
    <row r="28" spans="1:27" ht="12.75" hidden="1">
      <c r="A28" s="119" t="s">
        <v>116</v>
      </c>
      <c r="B28" s="79"/>
      <c r="C28" s="15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4"/>
      <c r="Q28" s="14"/>
      <c r="R28" s="14"/>
      <c r="S28" s="14"/>
      <c r="T28" s="14"/>
      <c r="U28" s="14"/>
      <c r="V28" s="14"/>
      <c r="W28" s="14"/>
      <c r="X28" s="14"/>
      <c r="Y28" s="50"/>
      <c r="Z28" s="50"/>
      <c r="AA28" s="50"/>
    </row>
    <row r="29" spans="1:27" ht="12.75" hidden="1">
      <c r="A29" s="125" t="s">
        <v>52</v>
      </c>
      <c r="B29" s="153"/>
      <c r="C29" s="368" t="s">
        <v>159</v>
      </c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9"/>
      <c r="Y29" s="50"/>
      <c r="Z29" s="50"/>
      <c r="AA29" s="50"/>
    </row>
    <row r="30" spans="1:27" ht="12.75" hidden="1">
      <c r="A30" s="51"/>
      <c r="B30" s="179"/>
      <c r="C30" s="14"/>
      <c r="D30" s="14"/>
      <c r="E30" s="14"/>
      <c r="F30" s="118"/>
      <c r="G30" s="118"/>
      <c r="H30" s="118"/>
      <c r="I30" s="118"/>
      <c r="J30" s="118"/>
      <c r="K30" s="118"/>
      <c r="L30" s="14"/>
      <c r="M30" s="14"/>
      <c r="N30" s="118"/>
      <c r="O30" s="15"/>
      <c r="P30" s="14"/>
      <c r="Q30" s="14"/>
      <c r="R30" s="14"/>
      <c r="S30" s="14"/>
      <c r="T30" s="14"/>
      <c r="U30" s="14"/>
      <c r="V30" s="14"/>
      <c r="W30" s="14"/>
      <c r="X30" s="14"/>
      <c r="Y30" s="50"/>
      <c r="Z30" s="50"/>
      <c r="AA30" s="50"/>
    </row>
    <row r="31" spans="1:27" ht="15" customHeight="1" hidden="1">
      <c r="A31" s="119" t="s">
        <v>117</v>
      </c>
      <c r="B31" s="16"/>
      <c r="C31" s="15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4"/>
      <c r="Q31" s="14"/>
      <c r="R31" s="14"/>
      <c r="S31" s="14"/>
      <c r="T31" s="14"/>
      <c r="U31" s="14"/>
      <c r="V31" s="62"/>
      <c r="W31" s="58"/>
      <c r="X31" s="58"/>
      <c r="Y31" s="116"/>
      <c r="Z31" s="116"/>
      <c r="AA31" s="116"/>
    </row>
    <row r="32" spans="1:24" ht="20.25" customHeight="1" hidden="1">
      <c r="A32" s="122" t="s">
        <v>34</v>
      </c>
      <c r="B32" s="153"/>
      <c r="C32" s="361" t="s">
        <v>112</v>
      </c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3"/>
    </row>
    <row r="33" spans="1:27" ht="12.75" hidden="1">
      <c r="A33" s="74"/>
      <c r="B33" s="123"/>
      <c r="C33" s="58"/>
      <c r="D33" s="58"/>
      <c r="E33" s="14"/>
      <c r="F33" s="118"/>
      <c r="G33" s="118"/>
      <c r="H33" s="118"/>
      <c r="I33" s="118"/>
      <c r="J33" s="118"/>
      <c r="K33" s="118"/>
      <c r="L33" s="14"/>
      <c r="M33" s="14"/>
      <c r="N33" s="59"/>
      <c r="O33" s="59"/>
      <c r="P33" s="59"/>
      <c r="Q33" s="58"/>
      <c r="R33" s="58"/>
      <c r="S33" s="58"/>
      <c r="T33" s="58"/>
      <c r="U33" s="58"/>
      <c r="V33" s="58"/>
      <c r="W33" s="58"/>
      <c r="X33" s="58"/>
      <c r="Y33" s="50"/>
      <c r="Z33" s="50"/>
      <c r="AA33" s="50"/>
    </row>
    <row r="34" spans="1:27" ht="21" customHeight="1" hidden="1">
      <c r="A34" s="119" t="s">
        <v>118</v>
      </c>
      <c r="B34" s="121"/>
      <c r="C34" s="151"/>
      <c r="D34" s="145"/>
      <c r="E34" s="79"/>
      <c r="F34" s="79"/>
      <c r="G34" s="79"/>
      <c r="H34" s="79"/>
      <c r="I34" s="79"/>
      <c r="J34" s="79"/>
      <c r="K34" s="79"/>
      <c r="L34" s="79"/>
      <c r="M34" s="79"/>
      <c r="N34" s="15"/>
      <c r="O34" s="15"/>
      <c r="P34" s="144"/>
      <c r="Q34" s="79"/>
      <c r="R34" s="79"/>
      <c r="S34" s="79"/>
      <c r="T34" s="79"/>
      <c r="U34" s="79"/>
      <c r="V34" s="79"/>
      <c r="W34" s="119"/>
      <c r="X34" s="58"/>
      <c r="Y34" s="48"/>
      <c r="Z34" s="48"/>
      <c r="AA34" s="48"/>
    </row>
    <row r="35" spans="1:27" ht="21" customHeight="1" hidden="1">
      <c r="A35" s="112"/>
      <c r="B35" s="15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43"/>
      <c r="Y35" s="48"/>
      <c r="Z35" s="48"/>
      <c r="AA35" s="48"/>
    </row>
    <row r="36" spans="1:27" ht="20.25" customHeight="1" hidden="1">
      <c r="A36" s="146"/>
      <c r="B36" s="112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48"/>
      <c r="Z36" s="48"/>
      <c r="AA36" s="48"/>
    </row>
    <row r="37" spans="1:24" ht="12.75" hidden="1">
      <c r="A37" s="74" t="s">
        <v>35</v>
      </c>
      <c r="B37" s="142"/>
      <c r="C37" s="367" t="s">
        <v>129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9"/>
    </row>
    <row r="38" spans="1:27" ht="12.75" hidden="1">
      <c r="A38" s="74"/>
      <c r="B38" s="178"/>
      <c r="C38" s="58"/>
      <c r="D38" s="58"/>
      <c r="E38" s="14"/>
      <c r="F38" s="118"/>
      <c r="G38" s="118"/>
      <c r="H38" s="118"/>
      <c r="I38" s="118"/>
      <c r="J38" s="118"/>
      <c r="K38" s="118"/>
      <c r="L38" s="14"/>
      <c r="M38" s="14"/>
      <c r="N38" s="118"/>
      <c r="O38" s="118"/>
      <c r="P38" s="58"/>
      <c r="Q38" s="58"/>
      <c r="R38" s="58"/>
      <c r="S38" s="58"/>
      <c r="T38" s="58"/>
      <c r="U38" s="58"/>
      <c r="V38" s="58"/>
      <c r="W38" s="58"/>
      <c r="X38" s="58"/>
      <c r="Y38" s="50"/>
      <c r="Z38" s="50"/>
      <c r="AA38" s="50"/>
    </row>
    <row r="39" spans="1:27" ht="15.75" customHeight="1" hidden="1">
      <c r="A39" s="119" t="s">
        <v>120</v>
      </c>
      <c r="B39" s="121"/>
      <c r="C39" s="15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8"/>
      <c r="Q39" s="58"/>
      <c r="R39" s="58"/>
      <c r="S39" s="58"/>
      <c r="T39" s="14"/>
      <c r="U39" s="14"/>
      <c r="V39" s="15"/>
      <c r="W39" s="15"/>
      <c r="X39" s="15"/>
      <c r="Y39" s="48"/>
      <c r="Z39" s="48"/>
      <c r="AA39" s="48"/>
    </row>
    <row r="40" spans="1:27" ht="17.25" customHeight="1" hidden="1">
      <c r="A40" s="119" t="s">
        <v>160</v>
      </c>
      <c r="B40" s="153"/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4">
        <v>0</v>
      </c>
      <c r="S40" s="154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0</v>
      </c>
      <c r="Y40" s="48"/>
      <c r="Z40" s="48"/>
      <c r="AA40" s="48"/>
    </row>
    <row r="41" spans="1:27" ht="18" customHeight="1">
      <c r="A41" s="74" t="s">
        <v>11</v>
      </c>
      <c r="B41" s="151"/>
      <c r="C41" s="358" t="s">
        <v>219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60"/>
      <c r="Y41" s="50"/>
      <c r="Z41" s="50"/>
      <c r="AA41" s="50"/>
    </row>
    <row r="42" spans="1:27" ht="16.5" customHeight="1">
      <c r="A42" s="74" t="s">
        <v>28</v>
      </c>
      <c r="B42" s="120"/>
      <c r="C42" s="361" t="s">
        <v>161</v>
      </c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3"/>
      <c r="Y42" s="50"/>
      <c r="Z42" s="50"/>
      <c r="AA42" s="50"/>
    </row>
    <row r="43" spans="1:29" s="109" customFormat="1" ht="82.5" customHeight="1">
      <c r="A43" s="208" t="s">
        <v>228</v>
      </c>
      <c r="B43" s="292" t="s">
        <v>246</v>
      </c>
      <c r="C43" s="292" t="s">
        <v>282</v>
      </c>
      <c r="D43" s="269">
        <f>E43</f>
        <v>172.2</v>
      </c>
      <c r="E43" s="269">
        <v>172.2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45">
        <v>0</v>
      </c>
      <c r="M43" s="269">
        <f>E43</f>
        <v>172.2</v>
      </c>
      <c r="N43" s="269">
        <f>E43</f>
        <v>172.2</v>
      </c>
      <c r="O43" s="245">
        <v>0</v>
      </c>
      <c r="P43" s="245">
        <v>172.2</v>
      </c>
      <c r="Q43" s="269">
        <v>0</v>
      </c>
      <c r="R43" s="245">
        <v>0</v>
      </c>
      <c r="S43" s="245">
        <v>0</v>
      </c>
      <c r="T43" s="204">
        <v>0</v>
      </c>
      <c r="U43" s="204"/>
      <c r="V43" s="204">
        <v>0</v>
      </c>
      <c r="W43" s="204">
        <v>0</v>
      </c>
      <c r="X43" s="204">
        <v>0</v>
      </c>
      <c r="Y43" s="206"/>
      <c r="Z43" s="206"/>
      <c r="AA43" s="206"/>
      <c r="AB43" s="207"/>
      <c r="AC43" s="207"/>
    </row>
    <row r="44" spans="1:27" ht="87.75" customHeight="1">
      <c r="A44" s="74" t="s">
        <v>233</v>
      </c>
      <c r="B44" s="292" t="s">
        <v>283</v>
      </c>
      <c r="C44" s="292" t="s">
        <v>284</v>
      </c>
      <c r="D44" s="269">
        <f>E44</f>
        <v>197.9</v>
      </c>
      <c r="E44" s="269">
        <v>197.9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45">
        <v>0</v>
      </c>
      <c r="M44" s="269">
        <f>E44</f>
        <v>197.9</v>
      </c>
      <c r="N44" s="269">
        <f>E44</f>
        <v>197.9</v>
      </c>
      <c r="O44" s="245">
        <v>0</v>
      </c>
      <c r="P44" s="245">
        <v>0</v>
      </c>
      <c r="Q44" s="269">
        <v>197.9</v>
      </c>
      <c r="R44" s="245">
        <v>0</v>
      </c>
      <c r="S44" s="245">
        <v>0</v>
      </c>
      <c r="T44" s="204">
        <v>0</v>
      </c>
      <c r="U44" s="204"/>
      <c r="V44" s="204">
        <v>0</v>
      </c>
      <c r="W44" s="204">
        <v>0</v>
      </c>
      <c r="X44" s="204">
        <v>0</v>
      </c>
      <c r="Y44" s="50"/>
      <c r="Z44" s="50"/>
      <c r="AA44" s="50"/>
    </row>
    <row r="45" spans="1:27" ht="108.75" customHeight="1">
      <c r="A45" s="192" t="s">
        <v>236</v>
      </c>
      <c r="B45" s="292" t="s">
        <v>285</v>
      </c>
      <c r="C45" s="292" t="s">
        <v>313</v>
      </c>
      <c r="D45" s="269">
        <f>E45</f>
        <v>116.9</v>
      </c>
      <c r="E45" s="269">
        <v>116.9</v>
      </c>
      <c r="F45" s="256"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45">
        <v>0</v>
      </c>
      <c r="M45" s="269">
        <f>E45</f>
        <v>116.9</v>
      </c>
      <c r="N45" s="269">
        <f>E45</f>
        <v>116.9</v>
      </c>
      <c r="O45" s="245">
        <v>0</v>
      </c>
      <c r="P45" s="245"/>
      <c r="Q45" s="269">
        <v>0</v>
      </c>
      <c r="R45" s="245">
        <v>116.9</v>
      </c>
      <c r="S45" s="245">
        <v>0</v>
      </c>
      <c r="T45" s="204">
        <v>0</v>
      </c>
      <c r="U45" s="204"/>
      <c r="V45" s="204">
        <v>0</v>
      </c>
      <c r="W45" s="204">
        <v>0</v>
      </c>
      <c r="X45" s="204">
        <v>0</v>
      </c>
      <c r="Y45" s="50"/>
      <c r="Z45" s="50"/>
      <c r="AA45" s="50"/>
    </row>
    <row r="46" spans="1:27" ht="12.75">
      <c r="A46" s="119" t="s">
        <v>122</v>
      </c>
      <c r="B46" s="121"/>
      <c r="C46" s="209"/>
      <c r="D46" s="241">
        <f aca="true" t="shared" si="0" ref="D46:X46">SUM(D43:D45)</f>
        <v>487</v>
      </c>
      <c r="E46" s="241">
        <f t="shared" si="0"/>
        <v>487</v>
      </c>
      <c r="F46" s="241">
        <f t="shared" si="0"/>
        <v>0</v>
      </c>
      <c r="G46" s="241">
        <f t="shared" si="0"/>
        <v>0</v>
      </c>
      <c r="H46" s="241">
        <f t="shared" si="0"/>
        <v>0</v>
      </c>
      <c r="I46" s="241">
        <f t="shared" si="0"/>
        <v>0</v>
      </c>
      <c r="J46" s="241">
        <f t="shared" si="0"/>
        <v>0</v>
      </c>
      <c r="K46" s="241">
        <f t="shared" si="0"/>
        <v>0</v>
      </c>
      <c r="L46" s="241">
        <f t="shared" si="0"/>
        <v>0</v>
      </c>
      <c r="M46" s="241">
        <f t="shared" si="0"/>
        <v>487</v>
      </c>
      <c r="N46" s="241">
        <f t="shared" si="0"/>
        <v>487</v>
      </c>
      <c r="O46" s="241">
        <f t="shared" si="0"/>
        <v>0</v>
      </c>
      <c r="P46" s="241">
        <f t="shared" si="0"/>
        <v>172.2</v>
      </c>
      <c r="Q46" s="241">
        <f t="shared" si="0"/>
        <v>197.9</v>
      </c>
      <c r="R46" s="241">
        <f t="shared" si="0"/>
        <v>116.9</v>
      </c>
      <c r="S46" s="241">
        <f t="shared" si="0"/>
        <v>0</v>
      </c>
      <c r="T46" s="241">
        <f t="shared" si="0"/>
        <v>0</v>
      </c>
      <c r="U46" s="241">
        <f t="shared" si="0"/>
        <v>0</v>
      </c>
      <c r="V46" s="241">
        <f t="shared" si="0"/>
        <v>0</v>
      </c>
      <c r="W46" s="241">
        <f t="shared" si="0"/>
        <v>0</v>
      </c>
      <c r="X46" s="241">
        <f t="shared" si="0"/>
        <v>0</v>
      </c>
      <c r="Y46" s="50"/>
      <c r="Z46" s="50"/>
      <c r="AA46" s="50"/>
    </row>
    <row r="47" spans="1:27" ht="12.75" customHeight="1">
      <c r="A47" s="238" t="s">
        <v>37</v>
      </c>
      <c r="B47" s="166"/>
      <c r="C47" s="495" t="s">
        <v>110</v>
      </c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7"/>
      <c r="Y47" s="50"/>
      <c r="Z47" s="50"/>
      <c r="AA47" s="50"/>
    </row>
    <row r="48" spans="1:27" s="247" customFormat="1" ht="19.5" customHeight="1">
      <c r="A48" s="245"/>
      <c r="B48" s="253"/>
      <c r="C48" s="254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4"/>
      <c r="V48" s="251"/>
      <c r="W48" s="251"/>
      <c r="X48" s="251"/>
      <c r="Y48" s="242"/>
      <c r="Z48" s="242"/>
      <c r="AA48" s="242"/>
    </row>
    <row r="49" spans="1:29" s="244" customFormat="1" ht="12.75">
      <c r="A49" s="248" t="s">
        <v>123</v>
      </c>
      <c r="B49" s="246"/>
      <c r="C49" s="250"/>
      <c r="D49" s="242">
        <f aca="true" t="shared" si="1" ref="D49:X49">D48</f>
        <v>0</v>
      </c>
      <c r="E49" s="242">
        <f t="shared" si="1"/>
        <v>0</v>
      </c>
      <c r="F49" s="242">
        <f t="shared" si="1"/>
        <v>0</v>
      </c>
      <c r="G49" s="242">
        <f t="shared" si="1"/>
        <v>0</v>
      </c>
      <c r="H49" s="242">
        <f t="shared" si="1"/>
        <v>0</v>
      </c>
      <c r="I49" s="242">
        <f t="shared" si="1"/>
        <v>0</v>
      </c>
      <c r="J49" s="242">
        <f t="shared" si="1"/>
        <v>0</v>
      </c>
      <c r="K49" s="242">
        <f t="shared" si="1"/>
        <v>0</v>
      </c>
      <c r="L49" s="242">
        <f t="shared" si="1"/>
        <v>0</v>
      </c>
      <c r="M49" s="242">
        <f t="shared" si="1"/>
        <v>0</v>
      </c>
      <c r="N49" s="242">
        <f t="shared" si="1"/>
        <v>0</v>
      </c>
      <c r="O49" s="242">
        <f t="shared" si="1"/>
        <v>0</v>
      </c>
      <c r="P49" s="242">
        <f t="shared" si="1"/>
        <v>0</v>
      </c>
      <c r="Q49" s="242">
        <f t="shared" si="1"/>
        <v>0</v>
      </c>
      <c r="R49" s="242">
        <f t="shared" si="1"/>
        <v>0</v>
      </c>
      <c r="S49" s="242">
        <f t="shared" si="1"/>
        <v>0</v>
      </c>
      <c r="T49" s="242" t="s">
        <v>33</v>
      </c>
      <c r="U49" s="242" t="s">
        <v>33</v>
      </c>
      <c r="V49" s="242">
        <f t="shared" si="1"/>
        <v>0</v>
      </c>
      <c r="W49" s="242">
        <f t="shared" si="1"/>
        <v>0</v>
      </c>
      <c r="X49" s="242">
        <f t="shared" si="1"/>
        <v>0</v>
      </c>
      <c r="Y49" s="252"/>
      <c r="Z49" s="252"/>
      <c r="AA49" s="252"/>
      <c r="AB49" s="249"/>
      <c r="AC49" s="249"/>
    </row>
    <row r="50" spans="1:27" ht="12.75" customHeight="1">
      <c r="A50" s="122" t="s">
        <v>38</v>
      </c>
      <c r="B50" s="153"/>
      <c r="C50" s="367" t="s">
        <v>162</v>
      </c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9"/>
      <c r="Y50" s="50"/>
      <c r="Z50" s="50"/>
      <c r="AA50" s="50"/>
    </row>
    <row r="51" spans="1:27" ht="15.75" customHeight="1">
      <c r="A51" s="122"/>
      <c r="B51" s="123"/>
      <c r="C51" s="15"/>
      <c r="D51" s="15"/>
      <c r="E51" s="14"/>
      <c r="F51" s="118"/>
      <c r="G51" s="118"/>
      <c r="H51" s="118"/>
      <c r="I51" s="118"/>
      <c r="J51" s="118"/>
      <c r="K51" s="118"/>
      <c r="L51" s="14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48"/>
      <c r="Z51" s="48"/>
      <c r="AA51" s="48"/>
    </row>
    <row r="52" spans="1:27" ht="12.75">
      <c r="A52" s="157" t="s">
        <v>124</v>
      </c>
      <c r="B52" s="63"/>
      <c r="C52" s="159"/>
      <c r="D52" s="222">
        <v>0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22">
        <v>0</v>
      </c>
      <c r="S52" s="222">
        <v>0</v>
      </c>
      <c r="T52" s="222">
        <v>0</v>
      </c>
      <c r="U52" s="222">
        <v>0</v>
      </c>
      <c r="V52" s="222">
        <v>0</v>
      </c>
      <c r="W52" s="222">
        <v>0</v>
      </c>
      <c r="X52" s="222">
        <v>0</v>
      </c>
      <c r="Y52" s="50"/>
      <c r="Z52" s="50"/>
      <c r="AA52" s="50"/>
    </row>
    <row r="53" spans="1:27" ht="16.5" customHeight="1">
      <c r="A53" s="122" t="s">
        <v>39</v>
      </c>
      <c r="B53" s="158"/>
      <c r="C53" s="368" t="s">
        <v>163</v>
      </c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9"/>
      <c r="Y53" s="50"/>
      <c r="Z53" s="50"/>
      <c r="AA53" s="50"/>
    </row>
    <row r="54" spans="1:29" s="202" customFormat="1" ht="15.75" customHeight="1">
      <c r="A54" s="192"/>
      <c r="B54" s="97"/>
      <c r="C54" s="204"/>
      <c r="D54" s="222"/>
      <c r="E54" s="222"/>
      <c r="F54" s="205"/>
      <c r="G54" s="205"/>
      <c r="H54" s="205"/>
      <c r="I54" s="205"/>
      <c r="J54" s="205"/>
      <c r="K54" s="205"/>
      <c r="L54" s="204"/>
      <c r="M54" s="204"/>
      <c r="N54" s="229"/>
      <c r="O54" s="201"/>
      <c r="P54" s="204"/>
      <c r="Q54" s="204"/>
      <c r="R54" s="204"/>
      <c r="S54" s="222"/>
      <c r="T54" s="204"/>
      <c r="U54" s="204"/>
      <c r="V54" s="204"/>
      <c r="W54" s="204"/>
      <c r="X54" s="204"/>
      <c r="Y54" s="206"/>
      <c r="Z54" s="206"/>
      <c r="AA54" s="206"/>
      <c r="AB54" s="203"/>
      <c r="AC54" s="203"/>
    </row>
    <row r="55" spans="1:27" ht="16.5" customHeight="1">
      <c r="A55" s="122"/>
      <c r="B55" s="123"/>
      <c r="C55" s="15"/>
      <c r="D55" s="232"/>
      <c r="E55" s="225"/>
      <c r="F55" s="118"/>
      <c r="G55" s="118"/>
      <c r="H55" s="118"/>
      <c r="I55" s="118"/>
      <c r="J55" s="118"/>
      <c r="K55" s="118"/>
      <c r="L55" s="14"/>
      <c r="M55" s="14"/>
      <c r="N55" s="231"/>
      <c r="O55" s="15"/>
      <c r="P55" s="15"/>
      <c r="Q55" s="15"/>
      <c r="R55" s="15"/>
      <c r="S55" s="232"/>
      <c r="T55" s="15"/>
      <c r="U55" s="15"/>
      <c r="V55" s="15"/>
      <c r="W55" s="15"/>
      <c r="X55" s="15"/>
      <c r="Y55" s="48"/>
      <c r="Z55" s="48"/>
      <c r="AA55" s="48"/>
    </row>
    <row r="56" spans="1:27" ht="12.75">
      <c r="A56" s="157" t="s">
        <v>126</v>
      </c>
      <c r="B56" s="63"/>
      <c r="C56" s="159"/>
      <c r="D56" s="224">
        <f>SUM(D54:D55)</f>
        <v>0</v>
      </c>
      <c r="E56" s="224">
        <f aca="true" t="shared" si="2" ref="E56:X56">SUM(E54:E55)</f>
        <v>0</v>
      </c>
      <c r="F56" s="224">
        <f t="shared" si="2"/>
        <v>0</v>
      </c>
      <c r="G56" s="224">
        <f t="shared" si="2"/>
        <v>0</v>
      </c>
      <c r="H56" s="224">
        <f t="shared" si="2"/>
        <v>0</v>
      </c>
      <c r="I56" s="224">
        <f t="shared" si="2"/>
        <v>0</v>
      </c>
      <c r="J56" s="224">
        <f t="shared" si="2"/>
        <v>0</v>
      </c>
      <c r="K56" s="224">
        <f t="shared" si="2"/>
        <v>0</v>
      </c>
      <c r="L56" s="224">
        <f t="shared" si="2"/>
        <v>0</v>
      </c>
      <c r="M56" s="224">
        <f t="shared" si="2"/>
        <v>0</v>
      </c>
      <c r="N56" s="224">
        <f t="shared" si="2"/>
        <v>0</v>
      </c>
      <c r="O56" s="224">
        <f t="shared" si="2"/>
        <v>0</v>
      </c>
      <c r="P56" s="224">
        <f t="shared" si="2"/>
        <v>0</v>
      </c>
      <c r="Q56" s="224">
        <f t="shared" si="2"/>
        <v>0</v>
      </c>
      <c r="R56" s="224">
        <f t="shared" si="2"/>
        <v>0</v>
      </c>
      <c r="S56" s="224">
        <f t="shared" si="2"/>
        <v>0</v>
      </c>
      <c r="T56" s="224">
        <f t="shared" si="2"/>
        <v>0</v>
      </c>
      <c r="U56" s="224">
        <f t="shared" si="2"/>
        <v>0</v>
      </c>
      <c r="V56" s="224">
        <f t="shared" si="2"/>
        <v>0</v>
      </c>
      <c r="W56" s="224">
        <f t="shared" si="2"/>
        <v>0</v>
      </c>
      <c r="X56" s="224">
        <f t="shared" si="2"/>
        <v>0</v>
      </c>
      <c r="Y56" s="50"/>
      <c r="Z56" s="50"/>
      <c r="AA56" s="50"/>
    </row>
    <row r="57" spans="1:27" ht="15.75" customHeight="1">
      <c r="A57" s="122" t="s">
        <v>40</v>
      </c>
      <c r="B57" s="488" t="s">
        <v>164</v>
      </c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90"/>
      <c r="Y57" s="48"/>
      <c r="Z57" s="48"/>
      <c r="AA57" s="48"/>
    </row>
    <row r="58" spans="1:27" ht="12.75">
      <c r="A58" s="74"/>
      <c r="B58" s="162"/>
      <c r="C58" s="58"/>
      <c r="D58" s="58"/>
      <c r="E58" s="14"/>
      <c r="F58" s="118"/>
      <c r="G58" s="118"/>
      <c r="H58" s="118"/>
      <c r="I58" s="118"/>
      <c r="J58" s="118"/>
      <c r="K58" s="118"/>
      <c r="L58" s="14"/>
      <c r="M58" s="14"/>
      <c r="N58" s="59"/>
      <c r="O58" s="59"/>
      <c r="P58" s="59"/>
      <c r="Q58" s="58"/>
      <c r="R58" s="58"/>
      <c r="S58" s="58"/>
      <c r="T58" s="58"/>
      <c r="U58" s="58"/>
      <c r="V58" s="58"/>
      <c r="W58" s="58"/>
      <c r="X58" s="58"/>
      <c r="Y58" s="116"/>
      <c r="Z58" s="116"/>
      <c r="AA58" s="116"/>
    </row>
    <row r="59" spans="1:27" ht="21" customHeight="1">
      <c r="A59" s="119" t="s">
        <v>127</v>
      </c>
      <c r="B59" s="121"/>
      <c r="C59" s="152"/>
      <c r="D59" s="296">
        <v>0</v>
      </c>
      <c r="E59" s="296">
        <v>0</v>
      </c>
      <c r="F59" s="296">
        <v>0</v>
      </c>
      <c r="G59" s="296">
        <v>0</v>
      </c>
      <c r="H59" s="296">
        <v>0</v>
      </c>
      <c r="I59" s="296">
        <v>0</v>
      </c>
      <c r="J59" s="296">
        <v>0</v>
      </c>
      <c r="K59" s="296">
        <v>0</v>
      </c>
      <c r="L59" s="296">
        <v>0</v>
      </c>
      <c r="M59" s="296">
        <v>0</v>
      </c>
      <c r="N59" s="296">
        <v>0</v>
      </c>
      <c r="O59" s="296">
        <v>0</v>
      </c>
      <c r="P59" s="296">
        <v>0</v>
      </c>
      <c r="Q59" s="296">
        <v>0</v>
      </c>
      <c r="R59" s="296">
        <v>0</v>
      </c>
      <c r="S59" s="296">
        <v>0</v>
      </c>
      <c r="T59" s="296">
        <v>0</v>
      </c>
      <c r="U59" s="296">
        <v>0</v>
      </c>
      <c r="V59" s="296">
        <v>0</v>
      </c>
      <c r="W59" s="296">
        <v>0</v>
      </c>
      <c r="X59" s="296">
        <v>0</v>
      </c>
      <c r="Y59" s="50"/>
      <c r="Z59" s="50"/>
      <c r="AA59" s="50"/>
    </row>
    <row r="60" spans="1:27" ht="21.75" customHeight="1">
      <c r="A60" s="122" t="s">
        <v>41</v>
      </c>
      <c r="B60" s="367" t="s">
        <v>165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50"/>
      <c r="Z60" s="50"/>
      <c r="AA60" s="50"/>
    </row>
    <row r="61" spans="1:27" ht="12.75">
      <c r="A61" s="293"/>
      <c r="B61" s="97"/>
      <c r="C61" s="97"/>
      <c r="D61" s="269"/>
      <c r="E61" s="269"/>
      <c r="F61" s="256"/>
      <c r="G61" s="256"/>
      <c r="H61" s="256"/>
      <c r="I61" s="256"/>
      <c r="J61" s="256"/>
      <c r="K61" s="256"/>
      <c r="L61" s="245"/>
      <c r="M61" s="269"/>
      <c r="N61" s="269"/>
      <c r="O61" s="245"/>
      <c r="P61" s="245"/>
      <c r="Q61" s="269"/>
      <c r="R61" s="245"/>
      <c r="S61" s="245"/>
      <c r="T61" s="204"/>
      <c r="U61" s="204"/>
      <c r="V61" s="204"/>
      <c r="W61" s="204"/>
      <c r="X61" s="204"/>
      <c r="Y61" s="50"/>
      <c r="Z61" s="50"/>
      <c r="AA61" s="50"/>
    </row>
    <row r="62" spans="1:27" ht="12.75">
      <c r="A62" s="208"/>
      <c r="B62" s="97"/>
      <c r="C62" s="183"/>
      <c r="D62" s="222"/>
      <c r="E62" s="222"/>
      <c r="F62" s="205"/>
      <c r="G62" s="205"/>
      <c r="H62" s="205"/>
      <c r="I62" s="205"/>
      <c r="J62" s="205"/>
      <c r="K62" s="205"/>
      <c r="L62" s="204"/>
      <c r="M62" s="204"/>
      <c r="N62" s="222"/>
      <c r="O62" s="201"/>
      <c r="P62" s="204"/>
      <c r="Q62" s="204"/>
      <c r="R62" s="204"/>
      <c r="S62" s="222"/>
      <c r="T62" s="204"/>
      <c r="U62" s="58"/>
      <c r="V62" s="58"/>
      <c r="W62" s="59"/>
      <c r="X62" s="59"/>
      <c r="Y62" s="50"/>
      <c r="Z62" s="50"/>
      <c r="AA62" s="50"/>
    </row>
    <row r="63" spans="1:27" ht="12.75">
      <c r="A63" s="58" t="s">
        <v>130</v>
      </c>
      <c r="B63" s="121"/>
      <c r="C63" s="58"/>
      <c r="D63" s="242">
        <f>SUM(D61:D62)</f>
        <v>0</v>
      </c>
      <c r="E63" s="242">
        <f aca="true" t="shared" si="3" ref="E63:X63">SUM(E61:E62)</f>
        <v>0</v>
      </c>
      <c r="F63" s="242">
        <f t="shared" si="3"/>
        <v>0</v>
      </c>
      <c r="G63" s="242">
        <f t="shared" si="3"/>
        <v>0</v>
      </c>
      <c r="H63" s="242">
        <f t="shared" si="3"/>
        <v>0</v>
      </c>
      <c r="I63" s="242">
        <f t="shared" si="3"/>
        <v>0</v>
      </c>
      <c r="J63" s="242">
        <f t="shared" si="3"/>
        <v>0</v>
      </c>
      <c r="K63" s="242">
        <f t="shared" si="3"/>
        <v>0</v>
      </c>
      <c r="L63" s="242">
        <f t="shared" si="3"/>
        <v>0</v>
      </c>
      <c r="M63" s="242">
        <f t="shared" si="3"/>
        <v>0</v>
      </c>
      <c r="N63" s="242">
        <f t="shared" si="3"/>
        <v>0</v>
      </c>
      <c r="O63" s="242">
        <f t="shared" si="3"/>
        <v>0</v>
      </c>
      <c r="P63" s="242">
        <f t="shared" si="3"/>
        <v>0</v>
      </c>
      <c r="Q63" s="242">
        <f t="shared" si="3"/>
        <v>0</v>
      </c>
      <c r="R63" s="242">
        <f t="shared" si="3"/>
        <v>0</v>
      </c>
      <c r="S63" s="242">
        <f t="shared" si="3"/>
        <v>0</v>
      </c>
      <c r="T63" s="242">
        <v>0</v>
      </c>
      <c r="U63" s="242">
        <f t="shared" si="3"/>
        <v>0</v>
      </c>
      <c r="V63" s="242">
        <f t="shared" si="3"/>
        <v>0</v>
      </c>
      <c r="W63" s="242">
        <f t="shared" si="3"/>
        <v>0</v>
      </c>
      <c r="X63" s="242">
        <f t="shared" si="3"/>
        <v>0</v>
      </c>
      <c r="Y63" s="50"/>
      <c r="Z63" s="50"/>
      <c r="AA63" s="50"/>
    </row>
    <row r="64" spans="1:27" ht="12.75">
      <c r="A64" s="70" t="s">
        <v>82</v>
      </c>
      <c r="B64" s="58"/>
      <c r="C64" s="401" t="s">
        <v>166</v>
      </c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91"/>
      <c r="Y64" s="50"/>
      <c r="Z64" s="50"/>
      <c r="AA64" s="50"/>
    </row>
    <row r="65" spans="1:27" ht="12.75">
      <c r="A65" s="14"/>
      <c r="B65" s="162"/>
      <c r="C65" s="58"/>
      <c r="D65" s="14"/>
      <c r="E65" s="14"/>
      <c r="F65" s="118"/>
      <c r="G65" s="118"/>
      <c r="H65" s="118"/>
      <c r="I65" s="118"/>
      <c r="J65" s="118"/>
      <c r="K65" s="118"/>
      <c r="L65" s="14"/>
      <c r="M65" s="14"/>
      <c r="N65" s="15"/>
      <c r="O65" s="15"/>
      <c r="P65" s="14"/>
      <c r="Q65" s="14"/>
      <c r="R65" s="14"/>
      <c r="S65" s="14"/>
      <c r="T65" s="14"/>
      <c r="U65" s="14"/>
      <c r="V65" s="58"/>
      <c r="W65" s="58"/>
      <c r="X65" s="58"/>
      <c r="Y65" s="50"/>
      <c r="Z65" s="50"/>
      <c r="AA65" s="50"/>
    </row>
    <row r="66" spans="1:27" ht="12.75">
      <c r="A66" s="58" t="s">
        <v>131</v>
      </c>
      <c r="B66" s="58"/>
      <c r="C66" s="58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  <c r="O66" s="128"/>
      <c r="P66" s="127"/>
      <c r="Q66" s="127"/>
      <c r="R66" s="127"/>
      <c r="S66" s="127"/>
      <c r="T66" s="127"/>
      <c r="U66" s="127"/>
      <c r="V66" s="129"/>
      <c r="W66" s="129"/>
      <c r="X66" s="130"/>
      <c r="Y66" s="50"/>
      <c r="Z66" s="50"/>
      <c r="AA66" s="50"/>
    </row>
    <row r="67" spans="1:27" ht="15.75" customHeight="1">
      <c r="A67" s="70" t="s">
        <v>83</v>
      </c>
      <c r="B67" s="58"/>
      <c r="C67" s="367" t="s">
        <v>167</v>
      </c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9"/>
      <c r="Y67" s="50"/>
      <c r="Z67" s="50"/>
      <c r="AA67" s="50"/>
    </row>
    <row r="68" spans="1:27" ht="96.75" customHeight="1">
      <c r="A68" s="192" t="s">
        <v>237</v>
      </c>
      <c r="B68" s="292" t="s">
        <v>240</v>
      </c>
      <c r="C68" s="292" t="s">
        <v>304</v>
      </c>
      <c r="D68" s="269">
        <f>E68</f>
        <v>14.8</v>
      </c>
      <c r="E68" s="269">
        <v>14.8</v>
      </c>
      <c r="F68" s="256"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45">
        <v>0</v>
      </c>
      <c r="M68" s="269">
        <f>E68</f>
        <v>14.8</v>
      </c>
      <c r="N68" s="269">
        <f>E68</f>
        <v>14.8</v>
      </c>
      <c r="O68" s="245">
        <v>0</v>
      </c>
      <c r="P68" s="245">
        <v>0</v>
      </c>
      <c r="Q68" s="245">
        <v>0</v>
      </c>
      <c r="R68" s="245">
        <v>14.8</v>
      </c>
      <c r="S68" s="245">
        <v>0</v>
      </c>
      <c r="T68" s="204">
        <v>0</v>
      </c>
      <c r="U68" s="204"/>
      <c r="V68" s="204">
        <v>0</v>
      </c>
      <c r="W68" s="204">
        <v>0</v>
      </c>
      <c r="X68" s="204">
        <v>0</v>
      </c>
      <c r="Y68" s="50"/>
      <c r="Z68" s="50"/>
      <c r="AA68" s="50"/>
    </row>
    <row r="69" spans="1:27" ht="94.5" customHeight="1">
      <c r="A69" s="193" t="s">
        <v>238</v>
      </c>
      <c r="B69" s="97" t="s">
        <v>293</v>
      </c>
      <c r="C69" s="297" t="s">
        <v>314</v>
      </c>
      <c r="D69" s="269">
        <f>E69</f>
        <v>116.9</v>
      </c>
      <c r="E69" s="269">
        <v>116.9</v>
      </c>
      <c r="F69" s="256">
        <v>0</v>
      </c>
      <c r="G69" s="256">
        <v>0</v>
      </c>
      <c r="H69" s="256">
        <v>0</v>
      </c>
      <c r="I69" s="256">
        <v>0</v>
      </c>
      <c r="J69" s="256">
        <v>0</v>
      </c>
      <c r="K69" s="256">
        <v>0</v>
      </c>
      <c r="L69" s="245">
        <v>0</v>
      </c>
      <c r="M69" s="269">
        <f>E69</f>
        <v>116.9</v>
      </c>
      <c r="N69" s="269">
        <f>E69</f>
        <v>116.9</v>
      </c>
      <c r="O69" s="245">
        <v>0</v>
      </c>
      <c r="P69" s="245">
        <v>0</v>
      </c>
      <c r="Q69" s="245">
        <v>116.9</v>
      </c>
      <c r="R69" s="245">
        <v>0</v>
      </c>
      <c r="S69" s="245">
        <v>0</v>
      </c>
      <c r="T69" s="204">
        <v>0</v>
      </c>
      <c r="U69" s="204"/>
      <c r="V69" s="204">
        <v>0</v>
      </c>
      <c r="W69" s="204">
        <v>0</v>
      </c>
      <c r="X69" s="204">
        <v>0</v>
      </c>
      <c r="Y69" s="50"/>
      <c r="Z69" s="50"/>
      <c r="AA69" s="50"/>
    </row>
    <row r="70" spans="1:27" ht="32.25" customHeight="1">
      <c r="A70" s="193" t="s">
        <v>239</v>
      </c>
      <c r="B70" s="97" t="s">
        <v>296</v>
      </c>
      <c r="C70" s="297" t="s">
        <v>296</v>
      </c>
      <c r="D70" s="269">
        <f>E70</f>
        <v>0</v>
      </c>
      <c r="E70" s="269">
        <v>0</v>
      </c>
      <c r="F70" s="256">
        <v>0</v>
      </c>
      <c r="G70" s="256">
        <v>0</v>
      </c>
      <c r="H70" s="256">
        <v>0</v>
      </c>
      <c r="I70" s="256">
        <v>0</v>
      </c>
      <c r="J70" s="256">
        <v>0</v>
      </c>
      <c r="K70" s="256">
        <v>0</v>
      </c>
      <c r="L70" s="245">
        <v>0</v>
      </c>
      <c r="M70" s="269">
        <f>E70</f>
        <v>0</v>
      </c>
      <c r="N70" s="269">
        <f>E70</f>
        <v>0</v>
      </c>
      <c r="O70" s="245">
        <v>0</v>
      </c>
      <c r="P70" s="245">
        <v>0</v>
      </c>
      <c r="Q70" s="245">
        <v>0</v>
      </c>
      <c r="R70" s="245">
        <v>0</v>
      </c>
      <c r="S70" s="245">
        <v>0</v>
      </c>
      <c r="T70" s="204">
        <v>0</v>
      </c>
      <c r="U70" s="204"/>
      <c r="V70" s="204">
        <v>0</v>
      </c>
      <c r="W70" s="204">
        <v>0</v>
      </c>
      <c r="X70" s="204">
        <v>0</v>
      </c>
      <c r="Y70" s="50"/>
      <c r="Z70" s="50"/>
      <c r="AA70" s="50"/>
    </row>
    <row r="71" spans="1:27" ht="30" customHeight="1">
      <c r="A71" s="193" t="s">
        <v>241</v>
      </c>
      <c r="B71" s="26" t="s">
        <v>296</v>
      </c>
      <c r="C71" s="297" t="s">
        <v>296</v>
      </c>
      <c r="D71" s="269">
        <f>E71</f>
        <v>0</v>
      </c>
      <c r="E71" s="269">
        <v>0</v>
      </c>
      <c r="F71" s="256">
        <v>0</v>
      </c>
      <c r="G71" s="256">
        <v>0</v>
      </c>
      <c r="H71" s="256">
        <v>0</v>
      </c>
      <c r="I71" s="256">
        <v>0</v>
      </c>
      <c r="J71" s="256">
        <v>0</v>
      </c>
      <c r="K71" s="256">
        <v>0</v>
      </c>
      <c r="L71" s="245">
        <v>0</v>
      </c>
      <c r="M71" s="269">
        <f>E71</f>
        <v>0</v>
      </c>
      <c r="N71" s="269">
        <f>E71</f>
        <v>0</v>
      </c>
      <c r="O71" s="245">
        <v>0</v>
      </c>
      <c r="P71" s="245">
        <v>0</v>
      </c>
      <c r="Q71" s="245">
        <v>0</v>
      </c>
      <c r="R71" s="245">
        <v>0</v>
      </c>
      <c r="S71" s="245">
        <v>0</v>
      </c>
      <c r="T71" s="204">
        <v>0</v>
      </c>
      <c r="U71" s="204"/>
      <c r="V71" s="204">
        <v>0</v>
      </c>
      <c r="W71" s="204">
        <v>0</v>
      </c>
      <c r="X71" s="204">
        <v>0</v>
      </c>
      <c r="Y71" s="50"/>
      <c r="Z71" s="50"/>
      <c r="AA71" s="50"/>
    </row>
    <row r="72" spans="1:27" ht="25.5" customHeight="1">
      <c r="A72" s="193" t="s">
        <v>247</v>
      </c>
      <c r="B72" s="97" t="s">
        <v>296</v>
      </c>
      <c r="C72" s="97" t="s">
        <v>296</v>
      </c>
      <c r="D72" s="269">
        <f>E72</f>
        <v>0</v>
      </c>
      <c r="E72" s="269">
        <v>0</v>
      </c>
      <c r="F72" s="256">
        <v>0</v>
      </c>
      <c r="G72" s="256">
        <v>0</v>
      </c>
      <c r="H72" s="256">
        <v>0</v>
      </c>
      <c r="I72" s="256">
        <v>0</v>
      </c>
      <c r="J72" s="256">
        <v>0</v>
      </c>
      <c r="K72" s="256">
        <v>0</v>
      </c>
      <c r="L72" s="245">
        <v>0</v>
      </c>
      <c r="M72" s="269">
        <f>E72</f>
        <v>0</v>
      </c>
      <c r="N72" s="269">
        <f>E72</f>
        <v>0</v>
      </c>
      <c r="O72" s="245">
        <v>0</v>
      </c>
      <c r="P72" s="245">
        <v>0</v>
      </c>
      <c r="Q72" s="245">
        <v>0</v>
      </c>
      <c r="R72" s="245">
        <v>0</v>
      </c>
      <c r="S72" s="245">
        <v>0</v>
      </c>
      <c r="T72" s="204">
        <v>0</v>
      </c>
      <c r="U72" s="204"/>
      <c r="V72" s="204">
        <v>0</v>
      </c>
      <c r="W72" s="204">
        <v>0</v>
      </c>
      <c r="X72" s="204">
        <v>0</v>
      </c>
      <c r="Y72" s="50"/>
      <c r="Z72" s="50"/>
      <c r="AA72" s="50"/>
    </row>
    <row r="73" spans="1:27" ht="12.75">
      <c r="A73" s="165" t="s">
        <v>132</v>
      </c>
      <c r="B73" s="59"/>
      <c r="C73" s="167"/>
      <c r="D73" s="284">
        <f aca="true" t="shared" si="4" ref="D73:X73">SUM(D68:D72)</f>
        <v>131.70000000000002</v>
      </c>
      <c r="E73" s="284">
        <f t="shared" si="4"/>
        <v>131.70000000000002</v>
      </c>
      <c r="F73" s="284">
        <f t="shared" si="4"/>
        <v>0</v>
      </c>
      <c r="G73" s="284">
        <f t="shared" si="4"/>
        <v>0</v>
      </c>
      <c r="H73" s="284">
        <f t="shared" si="4"/>
        <v>0</v>
      </c>
      <c r="I73" s="284">
        <f t="shared" si="4"/>
        <v>0</v>
      </c>
      <c r="J73" s="284">
        <f t="shared" si="4"/>
        <v>0</v>
      </c>
      <c r="K73" s="284">
        <f t="shared" si="4"/>
        <v>0</v>
      </c>
      <c r="L73" s="284">
        <f t="shared" si="4"/>
        <v>0</v>
      </c>
      <c r="M73" s="284">
        <f t="shared" si="4"/>
        <v>131.70000000000002</v>
      </c>
      <c r="N73" s="284">
        <f t="shared" si="4"/>
        <v>131.70000000000002</v>
      </c>
      <c r="O73" s="284">
        <f t="shared" si="4"/>
        <v>0</v>
      </c>
      <c r="P73" s="284">
        <f t="shared" si="4"/>
        <v>0</v>
      </c>
      <c r="Q73" s="284">
        <f t="shared" si="4"/>
        <v>116.9</v>
      </c>
      <c r="R73" s="284">
        <f t="shared" si="4"/>
        <v>14.8</v>
      </c>
      <c r="S73" s="284">
        <f t="shared" si="4"/>
        <v>0</v>
      </c>
      <c r="T73" s="284">
        <f t="shared" si="4"/>
        <v>0</v>
      </c>
      <c r="U73" s="284">
        <f t="shared" si="4"/>
        <v>0</v>
      </c>
      <c r="V73" s="284">
        <f t="shared" si="4"/>
        <v>0</v>
      </c>
      <c r="W73" s="284">
        <f t="shared" si="4"/>
        <v>0</v>
      </c>
      <c r="X73" s="284">
        <f t="shared" si="4"/>
        <v>0</v>
      </c>
      <c r="Y73" s="50"/>
      <c r="Z73" s="50"/>
      <c r="AA73" s="50"/>
    </row>
    <row r="74" spans="1:27" ht="12.75" customHeight="1">
      <c r="A74" s="119" t="s">
        <v>133</v>
      </c>
      <c r="B74" s="166"/>
      <c r="C74" s="154"/>
      <c r="D74" s="242">
        <f aca="true" t="shared" si="5" ref="D74:S74">D63+D56+D49+D46+D73</f>
        <v>618.7</v>
      </c>
      <c r="E74" s="242">
        <f t="shared" si="5"/>
        <v>618.7</v>
      </c>
      <c r="F74" s="242">
        <f t="shared" si="5"/>
        <v>0</v>
      </c>
      <c r="G74" s="242">
        <f t="shared" si="5"/>
        <v>0</v>
      </c>
      <c r="H74" s="242">
        <f t="shared" si="5"/>
        <v>0</v>
      </c>
      <c r="I74" s="242">
        <f t="shared" si="5"/>
        <v>0</v>
      </c>
      <c r="J74" s="242">
        <f t="shared" si="5"/>
        <v>0</v>
      </c>
      <c r="K74" s="242">
        <f t="shared" si="5"/>
        <v>0</v>
      </c>
      <c r="L74" s="242">
        <f t="shared" si="5"/>
        <v>0</v>
      </c>
      <c r="M74" s="242">
        <f t="shared" si="5"/>
        <v>618.7</v>
      </c>
      <c r="N74" s="242">
        <f t="shared" si="5"/>
        <v>618.7</v>
      </c>
      <c r="O74" s="242">
        <f t="shared" si="5"/>
        <v>0</v>
      </c>
      <c r="P74" s="242">
        <f t="shared" si="5"/>
        <v>172.2</v>
      </c>
      <c r="Q74" s="242">
        <f t="shared" si="5"/>
        <v>314.8</v>
      </c>
      <c r="R74" s="242">
        <f t="shared" si="5"/>
        <v>131.70000000000002</v>
      </c>
      <c r="S74" s="242">
        <f t="shared" si="5"/>
        <v>0</v>
      </c>
      <c r="T74" s="242"/>
      <c r="U74" s="242"/>
      <c r="V74" s="242">
        <f>V63+V56+V49+V46+V73</f>
        <v>0</v>
      </c>
      <c r="W74" s="242">
        <f>W63+W56+W49+W46+W73</f>
        <v>0</v>
      </c>
      <c r="X74" s="242">
        <f>X63+X56+X49+X46+X73</f>
        <v>0</v>
      </c>
      <c r="Y74" s="50"/>
      <c r="Z74" s="50"/>
      <c r="AA74" s="50"/>
    </row>
    <row r="75" spans="1:27" ht="12.75">
      <c r="A75" s="58" t="s">
        <v>187</v>
      </c>
      <c r="B75" s="153"/>
      <c r="C75" s="58"/>
      <c r="D75" s="242">
        <f>D74+D40</f>
        <v>618.7</v>
      </c>
      <c r="E75" s="242">
        <f>E74+E40</f>
        <v>618.7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f aca="true" t="shared" si="6" ref="M75:S75">M74+M40</f>
        <v>618.7</v>
      </c>
      <c r="N75" s="241">
        <f t="shared" si="6"/>
        <v>618.7</v>
      </c>
      <c r="O75" s="241">
        <f t="shared" si="6"/>
        <v>0</v>
      </c>
      <c r="P75" s="241">
        <f t="shared" si="6"/>
        <v>172.2</v>
      </c>
      <c r="Q75" s="241">
        <f t="shared" si="6"/>
        <v>314.8</v>
      </c>
      <c r="R75" s="241">
        <f t="shared" si="6"/>
        <v>131.70000000000002</v>
      </c>
      <c r="S75" s="241">
        <f t="shared" si="6"/>
        <v>0</v>
      </c>
      <c r="T75" s="241" t="s">
        <v>33</v>
      </c>
      <c r="U75" s="241" t="s">
        <v>33</v>
      </c>
      <c r="V75" s="241">
        <f>V74+V40</f>
        <v>0</v>
      </c>
      <c r="W75" s="241">
        <f>W40+W74</f>
        <v>0</v>
      </c>
      <c r="X75" s="241">
        <f>X40+X74</f>
        <v>0</v>
      </c>
      <c r="Y75" s="50"/>
      <c r="Z75" s="50"/>
      <c r="AA75" s="50"/>
    </row>
    <row r="76" spans="1:27" ht="32.25" customHeight="1">
      <c r="A76" s="131" t="s">
        <v>134</v>
      </c>
      <c r="B76" s="58"/>
      <c r="C76" s="364" t="s">
        <v>26</v>
      </c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6"/>
      <c r="Y76" s="50"/>
      <c r="Z76" s="50"/>
      <c r="AA76" s="50"/>
    </row>
    <row r="77" spans="1:27" ht="16.5" customHeight="1" hidden="1">
      <c r="A77" s="74" t="s">
        <v>42</v>
      </c>
      <c r="B77" s="132"/>
      <c r="C77" s="355" t="s">
        <v>217</v>
      </c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7"/>
      <c r="Y77" s="48"/>
      <c r="Z77" s="48"/>
      <c r="AA77" s="48"/>
    </row>
    <row r="78" spans="1:27" ht="17.25" customHeight="1" hidden="1">
      <c r="A78" s="74" t="s">
        <v>14</v>
      </c>
      <c r="B78" s="120"/>
      <c r="C78" s="361" t="s">
        <v>170</v>
      </c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3"/>
      <c r="Y78" s="48"/>
      <c r="Z78" s="48"/>
      <c r="AA78" s="48"/>
    </row>
    <row r="79" spans="1:27" ht="15" customHeight="1" hidden="1">
      <c r="A79" s="74"/>
      <c r="B79" s="178"/>
      <c r="C79" s="58"/>
      <c r="D79" s="62"/>
      <c r="E79" s="14"/>
      <c r="F79" s="118"/>
      <c r="G79" s="118"/>
      <c r="H79" s="118"/>
      <c r="I79" s="118"/>
      <c r="J79" s="118"/>
      <c r="K79" s="118"/>
      <c r="L79" s="14"/>
      <c r="M79" s="14"/>
      <c r="N79" s="118"/>
      <c r="O79" s="59"/>
      <c r="P79" s="59"/>
      <c r="Q79" s="58"/>
      <c r="R79" s="58"/>
      <c r="S79" s="58"/>
      <c r="T79" s="58"/>
      <c r="U79" s="58"/>
      <c r="V79" s="58"/>
      <c r="W79" s="58"/>
      <c r="X79" s="58"/>
      <c r="Y79" s="116"/>
      <c r="Z79" s="116"/>
      <c r="AA79" s="116"/>
    </row>
    <row r="80" spans="1:27" ht="12.75" hidden="1">
      <c r="A80" s="156" t="s">
        <v>135</v>
      </c>
      <c r="B80" s="121"/>
      <c r="C80" s="156"/>
      <c r="D80" s="58"/>
      <c r="E80" s="58"/>
      <c r="F80" s="101"/>
      <c r="G80" s="101"/>
      <c r="H80" s="101"/>
      <c r="I80" s="101"/>
      <c r="J80" s="101"/>
      <c r="K80" s="118"/>
      <c r="L80" s="118"/>
      <c r="M80" s="118"/>
      <c r="N80" s="118"/>
      <c r="O80" s="59"/>
      <c r="P80" s="59"/>
      <c r="Q80" s="58"/>
      <c r="R80" s="58"/>
      <c r="S80" s="58"/>
      <c r="T80" s="58"/>
      <c r="U80" s="58"/>
      <c r="V80" s="58"/>
      <c r="W80" s="14"/>
      <c r="X80" s="14"/>
      <c r="Y80" s="50"/>
      <c r="Z80" s="50"/>
      <c r="AA80" s="50"/>
    </row>
    <row r="81" spans="1:27" ht="21" customHeight="1" hidden="1">
      <c r="A81" s="74" t="s">
        <v>15</v>
      </c>
      <c r="B81" s="156"/>
      <c r="C81" s="361" t="s">
        <v>110</v>
      </c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3"/>
      <c r="Y81" s="48"/>
      <c r="Z81" s="48"/>
      <c r="AA81" s="48"/>
    </row>
    <row r="82" spans="1:27" ht="15" customHeight="1" hidden="1">
      <c r="A82" s="74"/>
      <c r="B82" s="155"/>
      <c r="C82" s="14"/>
      <c r="D82" s="14"/>
      <c r="E82" s="14"/>
      <c r="F82" s="118"/>
      <c r="G82" s="118"/>
      <c r="H82" s="118"/>
      <c r="I82" s="118"/>
      <c r="J82" s="118"/>
      <c r="K82" s="118"/>
      <c r="L82" s="14"/>
      <c r="M82" s="14"/>
      <c r="N82" s="15"/>
      <c r="O82" s="15"/>
      <c r="P82" s="15"/>
      <c r="Q82" s="14"/>
      <c r="R82" s="14"/>
      <c r="S82" s="14"/>
      <c r="T82" s="32"/>
      <c r="U82" s="32"/>
      <c r="V82" s="32"/>
      <c r="W82" s="14"/>
      <c r="X82" s="14"/>
      <c r="Y82" s="48"/>
      <c r="Z82" s="48"/>
      <c r="AA82" s="48"/>
    </row>
    <row r="83" spans="1:24" ht="12.75" hidden="1">
      <c r="A83" s="119" t="s">
        <v>168</v>
      </c>
      <c r="B83" s="121"/>
      <c r="C83" s="154"/>
      <c r="D83" s="126"/>
      <c r="E83" s="14"/>
      <c r="F83" s="14"/>
      <c r="G83" s="14"/>
      <c r="H83" s="14"/>
      <c r="I83" s="14"/>
      <c r="J83" s="14"/>
      <c r="K83" s="14"/>
      <c r="L83" s="14"/>
      <c r="M83" s="14"/>
      <c r="N83" s="15"/>
      <c r="O83" s="15"/>
      <c r="P83" s="15"/>
      <c r="Q83" s="14"/>
      <c r="R83" s="14"/>
      <c r="S83" s="14"/>
      <c r="T83" s="58"/>
      <c r="U83" s="58"/>
      <c r="V83" s="58"/>
      <c r="W83" s="58"/>
      <c r="X83" s="58"/>
    </row>
    <row r="84" spans="1:24" ht="12.75" hidden="1">
      <c r="A84" s="133" t="s">
        <v>49</v>
      </c>
      <c r="B84" s="367" t="s">
        <v>171</v>
      </c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9"/>
    </row>
    <row r="85" spans="1:24" ht="17.25" customHeight="1" hidden="1">
      <c r="A85" s="122"/>
      <c r="B85" s="79"/>
      <c r="C85" s="58"/>
      <c r="D85" s="58"/>
      <c r="E85" s="14"/>
      <c r="F85" s="118"/>
      <c r="G85" s="118"/>
      <c r="H85" s="118"/>
      <c r="I85" s="118"/>
      <c r="J85" s="118"/>
      <c r="K85" s="118"/>
      <c r="L85" s="14"/>
      <c r="M85" s="14"/>
      <c r="N85" s="59"/>
      <c r="O85" s="59"/>
      <c r="P85" s="59"/>
      <c r="Q85" s="58"/>
      <c r="R85" s="58"/>
      <c r="S85" s="58"/>
      <c r="T85" s="14"/>
      <c r="U85" s="14"/>
      <c r="V85" s="14"/>
      <c r="W85" s="58"/>
      <c r="X85" s="58"/>
    </row>
    <row r="86" spans="1:24" ht="16.5" customHeight="1" hidden="1">
      <c r="A86" s="119" t="s">
        <v>156</v>
      </c>
      <c r="B86" s="63"/>
      <c r="C86" s="154"/>
      <c r="D86" s="126"/>
      <c r="E86" s="14"/>
      <c r="F86" s="101"/>
      <c r="G86" s="101"/>
      <c r="H86" s="101"/>
      <c r="I86" s="101"/>
      <c r="J86" s="101"/>
      <c r="K86" s="118"/>
      <c r="L86" s="14"/>
      <c r="M86" s="14"/>
      <c r="N86" s="15"/>
      <c r="O86" s="15"/>
      <c r="P86" s="15"/>
      <c r="Q86" s="14"/>
      <c r="R86" s="14"/>
      <c r="S86" s="14"/>
      <c r="T86" s="58"/>
      <c r="U86" s="58"/>
      <c r="V86" s="58"/>
      <c r="W86" s="134"/>
      <c r="X86" s="134"/>
    </row>
    <row r="87" spans="1:24" ht="0.75" customHeight="1" hidden="1">
      <c r="A87" s="62"/>
      <c r="B87" s="153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ht="21.75" customHeight="1" hidden="1">
      <c r="A88" s="63" t="s">
        <v>86</v>
      </c>
      <c r="B88" s="62"/>
      <c r="C88" s="367" t="s">
        <v>113</v>
      </c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9"/>
    </row>
    <row r="89" spans="1:29" s="109" customFormat="1" ht="17.25" customHeight="1" hidden="1">
      <c r="A89" s="204"/>
      <c r="B89" s="97"/>
      <c r="C89" s="183"/>
      <c r="D89" s="211"/>
      <c r="E89" s="204"/>
      <c r="F89" s="205"/>
      <c r="G89" s="205"/>
      <c r="H89" s="205"/>
      <c r="I89" s="205"/>
      <c r="J89" s="205"/>
      <c r="K89" s="205"/>
      <c r="L89" s="204"/>
      <c r="M89" s="204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07"/>
      <c r="Z89" s="207"/>
      <c r="AA89" s="207"/>
      <c r="AB89" s="207"/>
      <c r="AC89" s="207"/>
    </row>
    <row r="90" spans="1:24" ht="15" customHeight="1" hidden="1">
      <c r="A90" s="119" t="s">
        <v>138</v>
      </c>
      <c r="B90" s="62"/>
      <c r="C90" s="154"/>
      <c r="D90" s="211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135"/>
      <c r="U90" s="135"/>
      <c r="V90" s="135"/>
      <c r="W90" s="135"/>
      <c r="X90" s="135"/>
    </row>
    <row r="91" spans="1:24" ht="14.25" customHeight="1" hidden="1">
      <c r="A91" s="216" t="s">
        <v>172</v>
      </c>
      <c r="B91" s="153"/>
      <c r="C91" s="163"/>
      <c r="D91" s="211"/>
      <c r="E91" s="212"/>
      <c r="F91" s="213"/>
      <c r="G91" s="213"/>
      <c r="H91" s="213"/>
      <c r="I91" s="213"/>
      <c r="J91" s="213"/>
      <c r="K91" s="214"/>
      <c r="L91" s="212"/>
      <c r="M91" s="212"/>
      <c r="N91" s="212"/>
      <c r="O91" s="212"/>
      <c r="P91" s="212"/>
      <c r="Q91" s="212"/>
      <c r="R91" s="212"/>
      <c r="S91" s="215"/>
      <c r="T91" s="136"/>
      <c r="U91" s="136"/>
      <c r="V91" s="136"/>
      <c r="W91" s="134"/>
      <c r="X91" s="134"/>
    </row>
    <row r="92" spans="1:24" ht="17.25" customHeight="1">
      <c r="A92" s="74" t="s">
        <v>43</v>
      </c>
      <c r="B92" s="355" t="s">
        <v>221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7"/>
    </row>
    <row r="93" spans="1:24" ht="18" customHeight="1">
      <c r="A93" s="74" t="s">
        <v>44</v>
      </c>
      <c r="B93" s="367" t="s">
        <v>170</v>
      </c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9"/>
    </row>
    <row r="94" spans="1:29" s="109" customFormat="1" ht="108.75" customHeight="1">
      <c r="A94" s="193" t="s">
        <v>231</v>
      </c>
      <c r="B94" s="97" t="s">
        <v>273</v>
      </c>
      <c r="C94" s="283" t="s">
        <v>315</v>
      </c>
      <c r="D94" s="269">
        <f>E94</f>
        <v>45.7</v>
      </c>
      <c r="E94" s="269">
        <v>45.7</v>
      </c>
      <c r="F94" s="256">
        <v>0</v>
      </c>
      <c r="G94" s="256">
        <v>0</v>
      </c>
      <c r="H94" s="256">
        <v>0</v>
      </c>
      <c r="I94" s="256">
        <v>0</v>
      </c>
      <c r="J94" s="256">
        <v>0</v>
      </c>
      <c r="K94" s="256">
        <v>0</v>
      </c>
      <c r="L94" s="245">
        <v>0</v>
      </c>
      <c r="M94" s="269">
        <f>E94</f>
        <v>45.7</v>
      </c>
      <c r="N94" s="269">
        <f>E94</f>
        <v>45.7</v>
      </c>
      <c r="O94" s="245">
        <v>0</v>
      </c>
      <c r="P94" s="245">
        <v>45.7</v>
      </c>
      <c r="Q94" s="245">
        <v>0</v>
      </c>
      <c r="R94" s="245">
        <v>0</v>
      </c>
      <c r="S94" s="245">
        <v>0</v>
      </c>
      <c r="T94" s="204">
        <v>0</v>
      </c>
      <c r="U94" s="204"/>
      <c r="V94" s="204">
        <v>0</v>
      </c>
      <c r="W94" s="204">
        <v>0</v>
      </c>
      <c r="X94" s="204">
        <v>0</v>
      </c>
      <c r="Y94" s="207"/>
      <c r="Z94" s="207"/>
      <c r="AA94" s="207"/>
      <c r="AB94" s="207"/>
      <c r="AC94" s="207"/>
    </row>
    <row r="95" spans="1:29" s="109" customFormat="1" ht="60" customHeight="1">
      <c r="A95" s="193" t="s">
        <v>232</v>
      </c>
      <c r="B95" s="97" t="s">
        <v>274</v>
      </c>
      <c r="C95" s="283" t="s">
        <v>310</v>
      </c>
      <c r="D95" s="269">
        <f>E95</f>
        <v>45.7</v>
      </c>
      <c r="E95" s="269">
        <v>45.7</v>
      </c>
      <c r="F95" s="256">
        <v>0</v>
      </c>
      <c r="G95" s="256">
        <v>0</v>
      </c>
      <c r="H95" s="256">
        <v>0</v>
      </c>
      <c r="I95" s="256">
        <v>0</v>
      </c>
      <c r="J95" s="256">
        <v>0</v>
      </c>
      <c r="K95" s="256">
        <v>0</v>
      </c>
      <c r="L95" s="245">
        <v>0</v>
      </c>
      <c r="M95" s="269">
        <f>E95</f>
        <v>45.7</v>
      </c>
      <c r="N95" s="269">
        <f>E95</f>
        <v>45.7</v>
      </c>
      <c r="O95" s="245">
        <v>0</v>
      </c>
      <c r="P95" s="245">
        <v>0</v>
      </c>
      <c r="Q95" s="245">
        <v>45.7</v>
      </c>
      <c r="R95" s="245">
        <v>0</v>
      </c>
      <c r="S95" s="245">
        <v>0</v>
      </c>
      <c r="T95" s="204">
        <v>0</v>
      </c>
      <c r="U95" s="204"/>
      <c r="V95" s="204">
        <v>0</v>
      </c>
      <c r="W95" s="204">
        <v>0</v>
      </c>
      <c r="X95" s="204">
        <v>0</v>
      </c>
      <c r="Y95" s="207"/>
      <c r="Z95" s="207"/>
      <c r="AA95" s="207"/>
      <c r="AB95" s="207"/>
      <c r="AC95" s="207"/>
    </row>
    <row r="96" spans="1:29" s="109" customFormat="1" ht="57.75" customHeight="1">
      <c r="A96" s="193" t="s">
        <v>242</v>
      </c>
      <c r="B96" s="97" t="s">
        <v>275</v>
      </c>
      <c r="C96" s="283" t="s">
        <v>305</v>
      </c>
      <c r="D96" s="269">
        <f>E96</f>
        <v>91.4</v>
      </c>
      <c r="E96" s="269">
        <v>91.4</v>
      </c>
      <c r="F96" s="256">
        <v>0</v>
      </c>
      <c r="G96" s="256">
        <v>0</v>
      </c>
      <c r="H96" s="256">
        <v>0</v>
      </c>
      <c r="I96" s="256">
        <v>0</v>
      </c>
      <c r="J96" s="256">
        <v>0</v>
      </c>
      <c r="K96" s="256">
        <v>0</v>
      </c>
      <c r="L96" s="245">
        <v>0</v>
      </c>
      <c r="M96" s="269">
        <f>E96</f>
        <v>91.4</v>
      </c>
      <c r="N96" s="269">
        <f>E96</f>
        <v>91.4</v>
      </c>
      <c r="O96" s="245">
        <v>0</v>
      </c>
      <c r="P96" s="245">
        <v>0</v>
      </c>
      <c r="Q96" s="245">
        <v>91.4</v>
      </c>
      <c r="R96" s="245">
        <v>0</v>
      </c>
      <c r="S96" s="245">
        <v>0</v>
      </c>
      <c r="T96" s="204">
        <v>0</v>
      </c>
      <c r="U96" s="204"/>
      <c r="V96" s="204">
        <v>0</v>
      </c>
      <c r="W96" s="204">
        <v>0</v>
      </c>
      <c r="X96" s="204">
        <v>0</v>
      </c>
      <c r="Y96" s="207"/>
      <c r="Z96" s="207"/>
      <c r="AA96" s="207"/>
      <c r="AB96" s="207"/>
      <c r="AC96" s="207"/>
    </row>
    <row r="97" spans="1:24" ht="36">
      <c r="A97" s="193" t="s">
        <v>243</v>
      </c>
      <c r="B97" s="97" t="s">
        <v>298</v>
      </c>
      <c r="C97" s="283" t="s">
        <v>306</v>
      </c>
      <c r="D97" s="269">
        <f>E97</f>
        <v>45.7</v>
      </c>
      <c r="E97" s="269">
        <v>45.7</v>
      </c>
      <c r="F97" s="256">
        <v>0</v>
      </c>
      <c r="G97" s="256">
        <v>0</v>
      </c>
      <c r="H97" s="256">
        <v>0</v>
      </c>
      <c r="I97" s="256">
        <v>0</v>
      </c>
      <c r="J97" s="256">
        <v>0</v>
      </c>
      <c r="K97" s="256">
        <v>0</v>
      </c>
      <c r="L97" s="245">
        <v>0</v>
      </c>
      <c r="M97" s="269">
        <f>E97</f>
        <v>45.7</v>
      </c>
      <c r="N97" s="269">
        <f>E97</f>
        <v>45.7</v>
      </c>
      <c r="O97" s="245">
        <v>0</v>
      </c>
      <c r="P97" s="245">
        <v>0</v>
      </c>
      <c r="Q97" s="245">
        <v>0</v>
      </c>
      <c r="R97" s="245">
        <v>51.14</v>
      </c>
      <c r="S97" s="245">
        <v>0</v>
      </c>
      <c r="T97" s="204">
        <v>0</v>
      </c>
      <c r="U97" s="204"/>
      <c r="V97" s="204">
        <v>0</v>
      </c>
      <c r="W97" s="204">
        <v>0</v>
      </c>
      <c r="X97" s="204">
        <v>0</v>
      </c>
    </row>
    <row r="98" spans="1:24" ht="12.75">
      <c r="A98" s="119" t="s">
        <v>173</v>
      </c>
      <c r="B98" s="121"/>
      <c r="C98" s="154"/>
      <c r="D98" s="241">
        <f>SUM(D94:D97)</f>
        <v>228.5</v>
      </c>
      <c r="E98" s="241">
        <f aca="true" t="shared" si="7" ref="E98:M98">SUM(E94:E97)</f>
        <v>228.5</v>
      </c>
      <c r="F98" s="241">
        <f t="shared" si="7"/>
        <v>0</v>
      </c>
      <c r="G98" s="241">
        <f t="shared" si="7"/>
        <v>0</v>
      </c>
      <c r="H98" s="241">
        <f t="shared" si="7"/>
        <v>0</v>
      </c>
      <c r="I98" s="241">
        <f t="shared" si="7"/>
        <v>0</v>
      </c>
      <c r="J98" s="241">
        <f t="shared" si="7"/>
        <v>0</v>
      </c>
      <c r="K98" s="241">
        <f t="shared" si="7"/>
        <v>0</v>
      </c>
      <c r="L98" s="241">
        <f t="shared" si="7"/>
        <v>0</v>
      </c>
      <c r="M98" s="241">
        <f t="shared" si="7"/>
        <v>228.5</v>
      </c>
      <c r="N98" s="241">
        <f aca="true" t="shared" si="8" ref="N98:S98">SUM(N94:N97)</f>
        <v>228.5</v>
      </c>
      <c r="O98" s="241">
        <f t="shared" si="8"/>
        <v>0</v>
      </c>
      <c r="P98" s="241">
        <f t="shared" si="8"/>
        <v>45.7</v>
      </c>
      <c r="Q98" s="241">
        <f t="shared" si="8"/>
        <v>137.10000000000002</v>
      </c>
      <c r="R98" s="241">
        <f t="shared" si="8"/>
        <v>51.14</v>
      </c>
      <c r="S98" s="241">
        <f t="shared" si="8"/>
        <v>0</v>
      </c>
      <c r="T98" s="14"/>
      <c r="U98" s="14"/>
      <c r="V98" s="245">
        <f>SUM(V94:V97)</f>
        <v>0</v>
      </c>
      <c r="W98" s="245">
        <f>SUM(W94:W97)</f>
        <v>0</v>
      </c>
      <c r="X98" s="245">
        <f>SUM(X94:X97)</f>
        <v>0</v>
      </c>
    </row>
    <row r="99" spans="1:24" ht="12.75">
      <c r="A99" s="137" t="s">
        <v>47</v>
      </c>
      <c r="B99" s="367" t="s">
        <v>125</v>
      </c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9"/>
    </row>
    <row r="100" spans="1:24" ht="11.25" customHeight="1">
      <c r="A100" s="74"/>
      <c r="B100" s="162"/>
      <c r="C100" s="14"/>
      <c r="D100" s="14"/>
      <c r="E100" s="14"/>
      <c r="F100" s="118"/>
      <c r="G100" s="118"/>
      <c r="H100" s="118"/>
      <c r="I100" s="118"/>
      <c r="J100" s="118"/>
      <c r="K100" s="118"/>
      <c r="L100" s="14"/>
      <c r="M100" s="14"/>
      <c r="N100" s="15"/>
      <c r="O100" s="15"/>
      <c r="P100" s="15"/>
      <c r="Q100" s="14"/>
      <c r="R100" s="14"/>
      <c r="S100" s="14"/>
      <c r="T100" s="58"/>
      <c r="U100" s="58"/>
      <c r="V100" s="58"/>
      <c r="W100" s="62"/>
      <c r="X100" s="62"/>
    </row>
    <row r="101" spans="1:24" ht="16.5" customHeight="1">
      <c r="A101" s="58" t="s">
        <v>174</v>
      </c>
      <c r="B101" s="121"/>
      <c r="C101" s="58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5"/>
      <c r="O101" s="15"/>
      <c r="P101" s="15"/>
      <c r="Q101" s="14"/>
      <c r="R101" s="14"/>
      <c r="S101" s="14"/>
      <c r="T101" s="58"/>
      <c r="U101" s="58"/>
      <c r="V101" s="58"/>
      <c r="W101" s="62"/>
      <c r="X101" s="62"/>
    </row>
    <row r="102" spans="1:24" ht="19.5" customHeight="1">
      <c r="A102" s="137" t="s">
        <v>223</v>
      </c>
      <c r="B102" s="367" t="s">
        <v>185</v>
      </c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9"/>
    </row>
    <row r="103" spans="1:29" s="109" customFormat="1" ht="18.75" customHeight="1">
      <c r="A103" s="204"/>
      <c r="B103" s="236"/>
      <c r="C103" s="97"/>
      <c r="D103" s="258"/>
      <c r="E103" s="245"/>
      <c r="F103" s="256"/>
      <c r="G103" s="256"/>
      <c r="H103" s="256"/>
      <c r="I103" s="256"/>
      <c r="J103" s="256"/>
      <c r="K103" s="256"/>
      <c r="L103" s="245"/>
      <c r="M103" s="245"/>
      <c r="N103" s="259"/>
      <c r="O103" s="259"/>
      <c r="P103" s="259"/>
      <c r="Q103" s="259"/>
      <c r="R103" s="259"/>
      <c r="S103" s="259"/>
      <c r="T103" s="259"/>
      <c r="U103" s="286"/>
      <c r="V103" s="259"/>
      <c r="W103" s="259"/>
      <c r="X103" s="259"/>
      <c r="Y103" s="207"/>
      <c r="Z103" s="207"/>
      <c r="AA103" s="207"/>
      <c r="AB103" s="207"/>
      <c r="AC103" s="207"/>
    </row>
    <row r="104" spans="1:24" ht="21" customHeight="1">
      <c r="A104" s="58" t="s">
        <v>175</v>
      </c>
      <c r="B104" s="1"/>
      <c r="C104" s="58"/>
      <c r="D104" s="241">
        <f aca="true" t="shared" si="9" ref="D104:X104">SUM(D103:D103)</f>
        <v>0</v>
      </c>
      <c r="E104" s="241">
        <f t="shared" si="9"/>
        <v>0</v>
      </c>
      <c r="F104" s="241">
        <f t="shared" si="9"/>
        <v>0</v>
      </c>
      <c r="G104" s="241">
        <f t="shared" si="9"/>
        <v>0</v>
      </c>
      <c r="H104" s="241">
        <f t="shared" si="9"/>
        <v>0</v>
      </c>
      <c r="I104" s="241">
        <f t="shared" si="9"/>
        <v>0</v>
      </c>
      <c r="J104" s="241">
        <f t="shared" si="9"/>
        <v>0</v>
      </c>
      <c r="K104" s="241">
        <f t="shared" si="9"/>
        <v>0</v>
      </c>
      <c r="L104" s="241">
        <f t="shared" si="9"/>
        <v>0</v>
      </c>
      <c r="M104" s="241">
        <f t="shared" si="9"/>
        <v>0</v>
      </c>
      <c r="N104" s="241">
        <f t="shared" si="9"/>
        <v>0</v>
      </c>
      <c r="O104" s="241">
        <f t="shared" si="9"/>
        <v>0</v>
      </c>
      <c r="P104" s="241">
        <f t="shared" si="9"/>
        <v>0</v>
      </c>
      <c r="Q104" s="241">
        <f t="shared" si="9"/>
        <v>0</v>
      </c>
      <c r="R104" s="241">
        <f t="shared" si="9"/>
        <v>0</v>
      </c>
      <c r="S104" s="241">
        <f t="shared" si="9"/>
        <v>0</v>
      </c>
      <c r="T104" s="241">
        <f t="shared" si="9"/>
        <v>0</v>
      </c>
      <c r="U104" s="241">
        <f t="shared" si="9"/>
        <v>0</v>
      </c>
      <c r="V104" s="241">
        <f t="shared" si="9"/>
        <v>0</v>
      </c>
      <c r="W104" s="241">
        <f t="shared" si="9"/>
        <v>0</v>
      </c>
      <c r="X104" s="241">
        <f t="shared" si="9"/>
        <v>0</v>
      </c>
    </row>
    <row r="105" spans="1:24" ht="18.75" customHeight="1">
      <c r="A105" s="63" t="s">
        <v>85</v>
      </c>
      <c r="B105" s="367" t="s">
        <v>112</v>
      </c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7"/>
    </row>
    <row r="106" spans="1:24" ht="78" customHeight="1">
      <c r="A106" s="287" t="s">
        <v>229</v>
      </c>
      <c r="B106" s="236" t="s">
        <v>271</v>
      </c>
      <c r="C106" s="97" t="s">
        <v>299</v>
      </c>
      <c r="D106" s="269">
        <f>E106</f>
        <v>187.2</v>
      </c>
      <c r="E106" s="269">
        <v>187.2</v>
      </c>
      <c r="F106" s="256">
        <v>0</v>
      </c>
      <c r="G106" s="256">
        <v>0</v>
      </c>
      <c r="H106" s="256">
        <v>0</v>
      </c>
      <c r="I106" s="256">
        <v>0</v>
      </c>
      <c r="J106" s="256">
        <v>0</v>
      </c>
      <c r="K106" s="256">
        <v>0</v>
      </c>
      <c r="L106" s="245">
        <v>0</v>
      </c>
      <c r="M106" s="269">
        <f>E106</f>
        <v>187.2</v>
      </c>
      <c r="N106" s="269">
        <f>E106</f>
        <v>187.2</v>
      </c>
      <c r="O106" s="245">
        <v>0</v>
      </c>
      <c r="P106" s="245">
        <v>0</v>
      </c>
      <c r="Q106" s="245">
        <v>0</v>
      </c>
      <c r="R106" s="245">
        <v>187.2</v>
      </c>
      <c r="S106" s="245">
        <v>0</v>
      </c>
      <c r="T106" s="204">
        <v>0</v>
      </c>
      <c r="U106" s="204"/>
      <c r="V106" s="204">
        <v>0</v>
      </c>
      <c r="W106" s="204">
        <v>0</v>
      </c>
      <c r="X106" s="204">
        <v>0</v>
      </c>
    </row>
    <row r="107" spans="1:24" s="62" customFormat="1" ht="99" customHeight="1">
      <c r="A107" s="204" t="s">
        <v>234</v>
      </c>
      <c r="B107" s="236" t="s">
        <v>301</v>
      </c>
      <c r="C107" s="97" t="s">
        <v>316</v>
      </c>
      <c r="D107" s="269">
        <f>E107</f>
        <v>273.9</v>
      </c>
      <c r="E107" s="269">
        <v>273.9</v>
      </c>
      <c r="F107" s="256">
        <v>0</v>
      </c>
      <c r="G107" s="256">
        <v>0</v>
      </c>
      <c r="H107" s="256">
        <v>0</v>
      </c>
      <c r="I107" s="256">
        <v>0</v>
      </c>
      <c r="J107" s="256">
        <v>0</v>
      </c>
      <c r="K107" s="256">
        <v>0</v>
      </c>
      <c r="L107" s="245">
        <v>0</v>
      </c>
      <c r="M107" s="269">
        <f>E107</f>
        <v>273.9</v>
      </c>
      <c r="N107" s="269">
        <f>E107</f>
        <v>273.9</v>
      </c>
      <c r="O107" s="245">
        <v>0</v>
      </c>
      <c r="P107" s="245">
        <v>0</v>
      </c>
      <c r="Q107" s="245">
        <v>273.9</v>
      </c>
      <c r="R107" s="245">
        <v>0</v>
      </c>
      <c r="S107" s="245">
        <v>0</v>
      </c>
      <c r="T107" s="204">
        <v>0</v>
      </c>
      <c r="U107" s="204"/>
      <c r="V107" s="204">
        <v>0</v>
      </c>
      <c r="W107" s="204">
        <v>0</v>
      </c>
      <c r="X107" s="204">
        <v>0</v>
      </c>
    </row>
    <row r="108" spans="1:24" s="62" customFormat="1" ht="100.5" customHeight="1">
      <c r="A108" s="204" t="s">
        <v>252</v>
      </c>
      <c r="B108" s="236" t="s">
        <v>302</v>
      </c>
      <c r="C108" s="97" t="s">
        <v>306</v>
      </c>
      <c r="D108" s="269">
        <f>E108</f>
        <v>91.4</v>
      </c>
      <c r="E108" s="269">
        <v>91.4</v>
      </c>
      <c r="F108" s="256">
        <v>0</v>
      </c>
      <c r="G108" s="256">
        <v>0</v>
      </c>
      <c r="H108" s="256">
        <v>0</v>
      </c>
      <c r="I108" s="256">
        <v>0</v>
      </c>
      <c r="J108" s="256">
        <v>0</v>
      </c>
      <c r="K108" s="256">
        <v>0</v>
      </c>
      <c r="L108" s="245">
        <v>0</v>
      </c>
      <c r="M108" s="269">
        <f>E108</f>
        <v>91.4</v>
      </c>
      <c r="N108" s="269">
        <f>E108</f>
        <v>91.4</v>
      </c>
      <c r="O108" s="245">
        <v>0</v>
      </c>
      <c r="P108" s="245">
        <v>0</v>
      </c>
      <c r="Q108" s="245">
        <v>0</v>
      </c>
      <c r="R108" s="245">
        <v>0</v>
      </c>
      <c r="S108" s="245">
        <v>91.4</v>
      </c>
      <c r="T108" s="204">
        <v>0</v>
      </c>
      <c r="U108" s="204"/>
      <c r="V108" s="204">
        <v>0</v>
      </c>
      <c r="W108" s="204">
        <v>0</v>
      </c>
      <c r="X108" s="204">
        <v>0</v>
      </c>
    </row>
    <row r="109" spans="1:24" ht="13.5" customHeight="1">
      <c r="A109" s="288" t="s">
        <v>176</v>
      </c>
      <c r="B109" s="289"/>
      <c r="C109" s="290"/>
      <c r="D109" s="289">
        <f>SUM(D106:D108)</f>
        <v>552.5</v>
      </c>
      <c r="E109" s="289">
        <f>SUM(E106:E108)</f>
        <v>552.5</v>
      </c>
      <c r="F109" s="289">
        <f aca="true" t="shared" si="10" ref="F109:X109">SUM(F106:F108)</f>
        <v>0</v>
      </c>
      <c r="G109" s="289">
        <f t="shared" si="10"/>
        <v>0</v>
      </c>
      <c r="H109" s="289">
        <f t="shared" si="10"/>
        <v>0</v>
      </c>
      <c r="I109" s="289">
        <f t="shared" si="10"/>
        <v>0</v>
      </c>
      <c r="J109" s="289">
        <f t="shared" si="10"/>
        <v>0</v>
      </c>
      <c r="K109" s="289">
        <f t="shared" si="10"/>
        <v>0</v>
      </c>
      <c r="L109" s="289">
        <f t="shared" si="10"/>
        <v>0</v>
      </c>
      <c r="M109" s="289">
        <f t="shared" si="10"/>
        <v>552.5</v>
      </c>
      <c r="N109" s="289">
        <f t="shared" si="10"/>
        <v>552.5</v>
      </c>
      <c r="O109" s="289">
        <f t="shared" si="10"/>
        <v>0</v>
      </c>
      <c r="P109" s="289">
        <f t="shared" si="10"/>
        <v>0</v>
      </c>
      <c r="Q109" s="289">
        <f t="shared" si="10"/>
        <v>273.9</v>
      </c>
      <c r="R109" s="289">
        <f t="shared" si="10"/>
        <v>187.2</v>
      </c>
      <c r="S109" s="289">
        <f t="shared" si="10"/>
        <v>91.4</v>
      </c>
      <c r="T109" s="289">
        <f t="shared" si="10"/>
        <v>0</v>
      </c>
      <c r="U109" s="289">
        <f t="shared" si="10"/>
        <v>0</v>
      </c>
      <c r="V109" s="289">
        <f t="shared" si="10"/>
        <v>0</v>
      </c>
      <c r="W109" s="289">
        <f t="shared" si="10"/>
        <v>0</v>
      </c>
      <c r="X109" s="289">
        <f t="shared" si="10"/>
        <v>0</v>
      </c>
    </row>
    <row r="110" spans="1:24" ht="12.75">
      <c r="A110" s="63" t="s">
        <v>89</v>
      </c>
      <c r="B110" s="498" t="s">
        <v>129</v>
      </c>
      <c r="C110" s="499"/>
      <c r="D110" s="499"/>
      <c r="E110" s="499"/>
      <c r="F110" s="499"/>
      <c r="G110" s="499"/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  <c r="W110" s="499"/>
      <c r="X110" s="500"/>
    </row>
    <row r="111" spans="1:29" s="109" customFormat="1" ht="13.5" customHeight="1">
      <c r="A111" s="204"/>
      <c r="B111" s="255"/>
      <c r="C111" s="253"/>
      <c r="D111" s="258"/>
      <c r="E111" s="245"/>
      <c r="F111" s="256"/>
      <c r="G111" s="256"/>
      <c r="H111" s="256"/>
      <c r="I111" s="256"/>
      <c r="J111" s="256"/>
      <c r="K111" s="256"/>
      <c r="L111" s="245"/>
      <c r="M111" s="245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07"/>
      <c r="Z111" s="207"/>
      <c r="AA111" s="207"/>
      <c r="AB111" s="207"/>
      <c r="AC111" s="207"/>
    </row>
    <row r="112" spans="1:24" ht="12.75">
      <c r="A112" s="119" t="s">
        <v>177</v>
      </c>
      <c r="B112" s="242"/>
      <c r="C112" s="250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2"/>
      <c r="U112" s="242"/>
      <c r="V112" s="242"/>
      <c r="W112" s="246"/>
      <c r="X112" s="246"/>
    </row>
    <row r="113" spans="1:25" ht="12.75">
      <c r="A113" s="119" t="s">
        <v>145</v>
      </c>
      <c r="B113" s="260"/>
      <c r="C113" s="250"/>
      <c r="D113" s="242">
        <f aca="true" t="shared" si="11" ref="D113:S113">D98+D101+D104+D109+D112</f>
        <v>781</v>
      </c>
      <c r="E113" s="242">
        <f t="shared" si="11"/>
        <v>781</v>
      </c>
      <c r="F113" s="242">
        <f t="shared" si="11"/>
        <v>0</v>
      </c>
      <c r="G113" s="242">
        <f t="shared" si="11"/>
        <v>0</v>
      </c>
      <c r="H113" s="242">
        <f t="shared" si="11"/>
        <v>0</v>
      </c>
      <c r="I113" s="242">
        <f t="shared" si="11"/>
        <v>0</v>
      </c>
      <c r="J113" s="242">
        <f t="shared" si="11"/>
        <v>0</v>
      </c>
      <c r="K113" s="242">
        <f t="shared" si="11"/>
        <v>0</v>
      </c>
      <c r="L113" s="242">
        <f t="shared" si="11"/>
        <v>0</v>
      </c>
      <c r="M113" s="242">
        <f t="shared" si="11"/>
        <v>781</v>
      </c>
      <c r="N113" s="242">
        <f t="shared" si="11"/>
        <v>781</v>
      </c>
      <c r="O113" s="242">
        <f t="shared" si="11"/>
        <v>0</v>
      </c>
      <c r="P113" s="242">
        <f t="shared" si="11"/>
        <v>45.7</v>
      </c>
      <c r="Q113" s="242">
        <f t="shared" si="11"/>
        <v>411</v>
      </c>
      <c r="R113" s="242">
        <f t="shared" si="11"/>
        <v>238.33999999999997</v>
      </c>
      <c r="S113" s="242">
        <f t="shared" si="11"/>
        <v>91.4</v>
      </c>
      <c r="T113" s="242" t="s">
        <v>33</v>
      </c>
      <c r="U113" s="242" t="s">
        <v>33</v>
      </c>
      <c r="V113" s="242">
        <f>V98+V101+V104+V109+V112</f>
        <v>0</v>
      </c>
      <c r="W113" s="242">
        <f>W98+W101+W104+W109+W112</f>
        <v>0</v>
      </c>
      <c r="X113" s="242">
        <f>X98+X101+X104+X109+X112</f>
        <v>0</v>
      </c>
      <c r="Y113" s="242">
        <f>Y98+Y101+Y104+Y109+Y112</f>
        <v>0</v>
      </c>
    </row>
    <row r="114" spans="1:24" ht="12.75">
      <c r="A114" s="119" t="s">
        <v>188</v>
      </c>
      <c r="B114" s="260"/>
      <c r="C114" s="250"/>
      <c r="D114" s="242">
        <f>D91+D113</f>
        <v>781</v>
      </c>
      <c r="E114" s="242">
        <f>E91+E113</f>
        <v>781</v>
      </c>
      <c r="F114" s="242">
        <v>0</v>
      </c>
      <c r="G114" s="242">
        <v>0</v>
      </c>
      <c r="H114" s="242">
        <v>0</v>
      </c>
      <c r="I114" s="242">
        <v>0</v>
      </c>
      <c r="J114" s="242">
        <v>0</v>
      </c>
      <c r="K114" s="242">
        <v>0</v>
      </c>
      <c r="L114" s="242">
        <v>0</v>
      </c>
      <c r="M114" s="242">
        <f aca="true" t="shared" si="12" ref="M114:S114">M91+M113</f>
        <v>781</v>
      </c>
      <c r="N114" s="242">
        <f t="shared" si="12"/>
        <v>781</v>
      </c>
      <c r="O114" s="242">
        <f t="shared" si="12"/>
        <v>0</v>
      </c>
      <c r="P114" s="242">
        <f t="shared" si="12"/>
        <v>45.7</v>
      </c>
      <c r="Q114" s="242">
        <f t="shared" si="12"/>
        <v>411</v>
      </c>
      <c r="R114" s="242">
        <f t="shared" si="12"/>
        <v>238.33999999999997</v>
      </c>
      <c r="S114" s="241">
        <f t="shared" si="12"/>
        <v>91.4</v>
      </c>
      <c r="T114" s="241" t="s">
        <v>33</v>
      </c>
      <c r="U114" s="241" t="s">
        <v>33</v>
      </c>
      <c r="V114" s="242">
        <f>V91+V113</f>
        <v>0</v>
      </c>
      <c r="W114" s="242">
        <f>W91+W113</f>
        <v>0</v>
      </c>
      <c r="X114" s="242">
        <f>X91+X113</f>
        <v>0</v>
      </c>
    </row>
    <row r="115" spans="1:24" ht="12.75">
      <c r="A115" s="156" t="s">
        <v>69</v>
      </c>
      <c r="B115" s="260"/>
      <c r="C115" s="242"/>
      <c r="D115" s="242">
        <f>D114+D75</f>
        <v>1399.7</v>
      </c>
      <c r="E115" s="242">
        <f>E114+E75</f>
        <v>1399.7</v>
      </c>
      <c r="F115" s="261">
        <v>0</v>
      </c>
      <c r="G115" s="261">
        <v>0</v>
      </c>
      <c r="H115" s="261">
        <v>0</v>
      </c>
      <c r="I115" s="261">
        <v>0</v>
      </c>
      <c r="J115" s="261">
        <v>0</v>
      </c>
      <c r="K115" s="261">
        <v>0</v>
      </c>
      <c r="L115" s="261">
        <v>0</v>
      </c>
      <c r="M115" s="242">
        <f>M114+M75</f>
        <v>1399.7</v>
      </c>
      <c r="N115" s="242">
        <f>N75+N114</f>
        <v>1399.7</v>
      </c>
      <c r="O115" s="242">
        <f>O75+O114</f>
        <v>0</v>
      </c>
      <c r="P115" s="242">
        <f>P114+P75</f>
        <v>217.89999999999998</v>
      </c>
      <c r="Q115" s="242">
        <f>Q114+Q75</f>
        <v>725.8</v>
      </c>
      <c r="R115" s="242">
        <f>R75+R114</f>
        <v>370.03999999999996</v>
      </c>
      <c r="S115" s="241">
        <f>S114+S75</f>
        <v>91.4</v>
      </c>
      <c r="T115" s="241" t="s">
        <v>33</v>
      </c>
      <c r="U115" s="241" t="s">
        <v>33</v>
      </c>
      <c r="V115" s="242">
        <f>V114+V75</f>
        <v>0</v>
      </c>
      <c r="W115" s="242">
        <f>W114+W75</f>
        <v>0</v>
      </c>
      <c r="X115" s="242">
        <f>X114+X75</f>
        <v>0</v>
      </c>
    </row>
    <row r="116" spans="1:23" ht="12.75">
      <c r="A116" s="48" t="s">
        <v>199</v>
      </c>
      <c r="B116" s="156"/>
      <c r="C116" s="60"/>
      <c r="D116" s="60"/>
      <c r="E116" s="60"/>
      <c r="F116" s="61"/>
      <c r="G116" s="61"/>
      <c r="H116" s="61"/>
      <c r="J116" s="29"/>
      <c r="K116" s="473"/>
      <c r="L116" s="473"/>
      <c r="M116" s="473"/>
      <c r="N116" s="473"/>
      <c r="O116" s="473"/>
      <c r="P116" s="29"/>
      <c r="Q116" s="29"/>
      <c r="R116" s="29"/>
      <c r="S116" s="29"/>
      <c r="T116" s="29"/>
      <c r="U116" s="29"/>
      <c r="V116" s="29"/>
      <c r="W116" s="27"/>
    </row>
    <row r="117" spans="1:17" ht="12.75">
      <c r="A117" s="49" t="s">
        <v>200</v>
      </c>
      <c r="B117" s="60"/>
      <c r="C117" s="50"/>
      <c r="D117" s="50"/>
      <c r="E117" s="50"/>
      <c r="F117" s="50"/>
      <c r="G117" s="50"/>
      <c r="H117" s="50"/>
      <c r="I117" s="50"/>
      <c r="J117" s="50"/>
      <c r="Q117" s="244"/>
    </row>
    <row r="118" spans="1:8" ht="12.75">
      <c r="A118" s="49" t="s">
        <v>201</v>
      </c>
      <c r="B118" s="48"/>
      <c r="C118" s="50"/>
      <c r="D118" s="50"/>
      <c r="E118" s="50"/>
      <c r="F118" s="50"/>
      <c r="G118" s="50"/>
      <c r="H118" s="50"/>
    </row>
    <row r="119" spans="1:4" ht="12.75">
      <c r="A119" s="164" t="s">
        <v>202</v>
      </c>
      <c r="B119" s="49"/>
      <c r="C119" s="164"/>
      <c r="D119" s="164"/>
    </row>
    <row r="120" spans="1:10" ht="24" customHeight="1">
      <c r="A120" s="492" t="s">
        <v>277</v>
      </c>
      <c r="B120" s="492"/>
      <c r="C120" s="492"/>
      <c r="D120" s="160"/>
      <c r="E120" s="494"/>
      <c r="F120" s="494"/>
      <c r="G120" s="160"/>
      <c r="H120" s="492" t="s">
        <v>279</v>
      </c>
      <c r="I120" s="492"/>
      <c r="J120" s="492"/>
    </row>
    <row r="121" spans="1:10" ht="12.75">
      <c r="A121" s="493" t="s">
        <v>146</v>
      </c>
      <c r="B121" s="493"/>
      <c r="C121" s="493"/>
      <c r="E121" s="472" t="s">
        <v>205</v>
      </c>
      <c r="F121" s="472"/>
      <c r="G121" s="472"/>
      <c r="H121" s="472" t="s">
        <v>206</v>
      </c>
      <c r="I121" s="472"/>
      <c r="J121" s="472"/>
    </row>
    <row r="122" ht="12.75">
      <c r="B122" s="109"/>
    </row>
  </sheetData>
  <sheetProtection/>
  <mergeCells count="77">
    <mergeCell ref="A120:C120"/>
    <mergeCell ref="A121:C121"/>
    <mergeCell ref="E120:F120"/>
    <mergeCell ref="H120:J120"/>
    <mergeCell ref="H121:J121"/>
    <mergeCell ref="C47:X47"/>
    <mergeCell ref="C50:X50"/>
    <mergeCell ref="C53:X53"/>
    <mergeCell ref="B105:X105"/>
    <mergeCell ref="B110:X110"/>
    <mergeCell ref="B102:X102"/>
    <mergeCell ref="C81:X81"/>
    <mergeCell ref="B92:X92"/>
    <mergeCell ref="B93:X93"/>
    <mergeCell ref="B84:X84"/>
    <mergeCell ref="C29:X29"/>
    <mergeCell ref="C88:X88"/>
    <mergeCell ref="C76:X76"/>
    <mergeCell ref="C78:X78"/>
    <mergeCell ref="C64:X64"/>
    <mergeCell ref="C37:X37"/>
    <mergeCell ref="C17:X17"/>
    <mergeCell ref="C67:X67"/>
    <mergeCell ref="C23:X23"/>
    <mergeCell ref="B60:X60"/>
    <mergeCell ref="B57:X57"/>
    <mergeCell ref="C41:X41"/>
    <mergeCell ref="C42:X42"/>
    <mergeCell ref="A9:U9"/>
    <mergeCell ref="F14:F15"/>
    <mergeCell ref="E14:E15"/>
    <mergeCell ref="A10:U10"/>
    <mergeCell ref="E13:J13"/>
    <mergeCell ref="H14:H15"/>
    <mergeCell ref="B12:B15"/>
    <mergeCell ref="A12:A15"/>
    <mergeCell ref="Q13:Q15"/>
    <mergeCell ref="T12:T15"/>
    <mergeCell ref="Q1:X1"/>
    <mergeCell ref="B3:E3"/>
    <mergeCell ref="N12:O12"/>
    <mergeCell ref="R13:R15"/>
    <mergeCell ref="M2:O2"/>
    <mergeCell ref="M3:P3"/>
    <mergeCell ref="B7:E7"/>
    <mergeCell ref="M4:P4"/>
    <mergeCell ref="O6:P6"/>
    <mergeCell ref="D13:D15"/>
    <mergeCell ref="A11:X11"/>
    <mergeCell ref="I14:J14"/>
    <mergeCell ref="E121:G121"/>
    <mergeCell ref="C32:X32"/>
    <mergeCell ref="C18:X18"/>
    <mergeCell ref="C19:X19"/>
    <mergeCell ref="B99:X99"/>
    <mergeCell ref="K116:O116"/>
    <mergeCell ref="C26:X26"/>
    <mergeCell ref="C12:C15"/>
    <mergeCell ref="Y12:Y15"/>
    <mergeCell ref="V12:V15"/>
    <mergeCell ref="W12:W15"/>
    <mergeCell ref="G14:G15"/>
    <mergeCell ref="M12:M15"/>
    <mergeCell ref="N13:N15"/>
    <mergeCell ref="S13:S15"/>
    <mergeCell ref="P12:S12"/>
    <mergeCell ref="U12:U15"/>
    <mergeCell ref="B2:E2"/>
    <mergeCell ref="B5:E5"/>
    <mergeCell ref="B4:E4"/>
    <mergeCell ref="C77:X77"/>
    <mergeCell ref="D12:J12"/>
    <mergeCell ref="K12:K15"/>
    <mergeCell ref="X12:X15"/>
    <mergeCell ref="O13:O15"/>
    <mergeCell ref="L12:L15"/>
    <mergeCell ref="P13:P15"/>
  </mergeCells>
  <printOptions/>
  <pageMargins left="0.1968503937007874" right="0.15748031496062992" top="0.5905511811023623" bottom="0.5905511811023623" header="0.5118110236220472" footer="0.5118110236220472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Layout" zoomScaleNormal="79" zoomScaleSheetLayoutView="100" workbookViewId="0" topLeftCell="A29">
      <selection activeCell="B66" sqref="B66"/>
    </sheetView>
  </sheetViews>
  <sheetFormatPr defaultColWidth="21.00390625" defaultRowHeight="15.75" customHeight="1"/>
  <cols>
    <col min="1" max="1" width="9.00390625" style="39" customWidth="1"/>
    <col min="2" max="2" width="37.625" style="2" customWidth="1"/>
    <col min="3" max="3" width="15.00390625" style="69" customWidth="1"/>
    <col min="4" max="4" width="13.75390625" style="3" customWidth="1"/>
    <col min="5" max="5" width="12.75390625" style="3" customWidth="1"/>
    <col min="6" max="6" width="17.375" style="3" customWidth="1"/>
    <col min="7" max="7" width="15.75390625" style="3" customWidth="1"/>
    <col min="8" max="16384" width="21.00390625" style="3" customWidth="1"/>
  </cols>
  <sheetData>
    <row r="1" spans="3:7" ht="141.75" customHeight="1">
      <c r="C1" s="10"/>
      <c r="D1" s="11"/>
      <c r="E1" s="11"/>
      <c r="F1" s="512" t="s">
        <v>183</v>
      </c>
      <c r="G1" s="512"/>
    </row>
    <row r="2" spans="1:7" ht="42" customHeight="1">
      <c r="A2" s="530" t="s">
        <v>318</v>
      </c>
      <c r="B2" s="530"/>
      <c r="C2" s="530"/>
      <c r="D2" s="530"/>
      <c r="E2" s="530"/>
      <c r="F2" s="530"/>
      <c r="G2" s="530"/>
    </row>
    <row r="3" spans="1:7" ht="18.75" customHeight="1">
      <c r="A3" s="524" t="s">
        <v>222</v>
      </c>
      <c r="B3" s="524"/>
      <c r="C3" s="524"/>
      <c r="D3" s="524"/>
      <c r="E3" s="524"/>
      <c r="F3" s="524"/>
      <c r="G3" s="524"/>
    </row>
    <row r="4" spans="1:7" ht="39.75" customHeight="1">
      <c r="A4" s="528" t="s">
        <v>3</v>
      </c>
      <c r="B4" s="528"/>
      <c r="C4" s="528"/>
      <c r="D4" s="528"/>
      <c r="E4" s="528"/>
      <c r="F4" s="528"/>
      <c r="G4" s="528"/>
    </row>
    <row r="5" spans="1:7" ht="27" customHeight="1">
      <c r="A5" s="525" t="s">
        <v>0</v>
      </c>
      <c r="B5" s="513" t="s">
        <v>20</v>
      </c>
      <c r="C5" s="518" t="s">
        <v>186</v>
      </c>
      <c r="D5" s="519"/>
      <c r="E5" s="519"/>
      <c r="F5" s="519"/>
      <c r="G5" s="520"/>
    </row>
    <row r="6" spans="1:7" ht="15.75" customHeight="1">
      <c r="A6" s="525"/>
      <c r="B6" s="514"/>
      <c r="C6" s="531" t="s">
        <v>22</v>
      </c>
      <c r="D6" s="517" t="s">
        <v>106</v>
      </c>
      <c r="E6" s="517"/>
      <c r="F6" s="517"/>
      <c r="G6" s="517"/>
    </row>
    <row r="7" spans="1:7" ht="15.75" customHeight="1">
      <c r="A7" s="525"/>
      <c r="B7" s="514"/>
      <c r="C7" s="531"/>
      <c r="D7" s="516" t="s">
        <v>24</v>
      </c>
      <c r="E7" s="516" t="s">
        <v>29</v>
      </c>
      <c r="F7" s="516" t="s">
        <v>90</v>
      </c>
      <c r="G7" s="516" t="s">
        <v>91</v>
      </c>
    </row>
    <row r="8" spans="1:7" ht="107.25" customHeight="1">
      <c r="A8" s="525"/>
      <c r="B8" s="515"/>
      <c r="C8" s="531"/>
      <c r="D8" s="516"/>
      <c r="E8" s="516"/>
      <c r="F8" s="516"/>
      <c r="G8" s="516"/>
    </row>
    <row r="9" spans="1:7" s="9" customFormat="1" ht="15.75" customHeight="1">
      <c r="A9" s="40">
        <v>1</v>
      </c>
      <c r="B9" s="38">
        <v>2</v>
      </c>
      <c r="C9" s="12">
        <v>3</v>
      </c>
      <c r="D9" s="12">
        <v>4</v>
      </c>
      <c r="E9" s="12">
        <v>5</v>
      </c>
      <c r="F9" s="5">
        <v>6</v>
      </c>
      <c r="G9" s="5">
        <v>7</v>
      </c>
    </row>
    <row r="10" spans="1:7" ht="15.75" customHeight="1">
      <c r="A10" s="40" t="s">
        <v>108</v>
      </c>
      <c r="B10" s="535" t="s">
        <v>92</v>
      </c>
      <c r="C10" s="535"/>
      <c r="D10" s="535"/>
      <c r="E10" s="535"/>
      <c r="F10" s="535"/>
      <c r="G10" s="535"/>
    </row>
    <row r="11" spans="1:7" ht="33.75" customHeight="1">
      <c r="A11" s="41" t="s">
        <v>8</v>
      </c>
      <c r="B11" s="532" t="s">
        <v>218</v>
      </c>
      <c r="C11" s="533"/>
      <c r="D11" s="533"/>
      <c r="E11" s="533"/>
      <c r="F11" s="533"/>
      <c r="G11" s="534"/>
    </row>
    <row r="12" spans="1:7" ht="30" customHeight="1">
      <c r="A12" s="36" t="s">
        <v>50</v>
      </c>
      <c r="B12" s="66" t="s">
        <v>74</v>
      </c>
      <c r="C12" s="169"/>
      <c r="D12" s="17"/>
      <c r="E12" s="23"/>
      <c r="F12" s="23"/>
      <c r="G12" s="23"/>
    </row>
    <row r="13" spans="1:7" ht="27.75" customHeight="1">
      <c r="A13" s="36" t="s">
        <v>32</v>
      </c>
      <c r="B13" s="66" t="s">
        <v>75</v>
      </c>
      <c r="C13" s="169"/>
      <c r="D13" s="17"/>
      <c r="E13" s="17"/>
      <c r="F13" s="17"/>
      <c r="G13" s="17"/>
    </row>
    <row r="14" spans="1:7" ht="28.5" customHeight="1">
      <c r="A14" s="36" t="s">
        <v>51</v>
      </c>
      <c r="B14" s="65" t="s">
        <v>77</v>
      </c>
      <c r="C14" s="13"/>
      <c r="D14" s="13"/>
      <c r="E14" s="13"/>
      <c r="F14" s="13"/>
      <c r="G14" s="13"/>
    </row>
    <row r="15" spans="1:7" ht="27.75" customHeight="1">
      <c r="A15" s="52" t="s">
        <v>52</v>
      </c>
      <c r="B15" s="65" t="s">
        <v>76</v>
      </c>
      <c r="C15" s="13"/>
      <c r="D15" s="13"/>
      <c r="E15" s="13"/>
      <c r="F15" s="13"/>
      <c r="G15" s="13"/>
    </row>
    <row r="16" spans="1:7" ht="36.75" customHeight="1">
      <c r="A16" s="36" t="s">
        <v>34</v>
      </c>
      <c r="B16" s="35" t="s">
        <v>72</v>
      </c>
      <c r="C16" s="13"/>
      <c r="D16" s="13"/>
      <c r="E16" s="13"/>
      <c r="F16" s="13"/>
      <c r="G16" s="13"/>
    </row>
    <row r="17" spans="1:7" ht="16.5" customHeight="1">
      <c r="A17" s="37" t="s">
        <v>53</v>
      </c>
      <c r="B17" s="67" t="s">
        <v>21</v>
      </c>
      <c r="C17" s="180"/>
      <c r="D17" s="181"/>
      <c r="E17" s="21"/>
      <c r="F17" s="21"/>
      <c r="G17" s="21"/>
    </row>
    <row r="18" spans="1:7" ht="12.75">
      <c r="A18" s="526" t="s">
        <v>121</v>
      </c>
      <c r="B18" s="527"/>
      <c r="C18" s="170"/>
      <c r="D18" s="182"/>
      <c r="E18" s="8"/>
      <c r="F18" s="8"/>
      <c r="G18" s="8"/>
    </row>
    <row r="19" spans="1:7" ht="12.75">
      <c r="A19" s="41" t="s">
        <v>67</v>
      </c>
      <c r="B19" s="361" t="s">
        <v>219</v>
      </c>
      <c r="C19" s="362"/>
      <c r="D19" s="362"/>
      <c r="E19" s="362"/>
      <c r="F19" s="362"/>
      <c r="G19" s="363"/>
    </row>
    <row r="20" spans="1:7" ht="30.75" customHeight="1">
      <c r="A20" s="44" t="s">
        <v>36</v>
      </c>
      <c r="B20" s="66" t="s">
        <v>74</v>
      </c>
      <c r="C20" s="233">
        <f>D20</f>
        <v>487</v>
      </c>
      <c r="D20" s="245">
        <v>487</v>
      </c>
      <c r="E20" s="17"/>
      <c r="F20" s="17"/>
      <c r="G20" s="17"/>
    </row>
    <row r="21" spans="1:7" ht="29.25" customHeight="1">
      <c r="A21" s="35" t="s">
        <v>12</v>
      </c>
      <c r="B21" s="66" t="s">
        <v>75</v>
      </c>
      <c r="C21" s="233">
        <f aca="true" t="shared" si="0" ref="C21:C26">D21</f>
        <v>0</v>
      </c>
      <c r="D21" s="233"/>
      <c r="E21" s="17"/>
      <c r="F21" s="17"/>
      <c r="G21" s="17"/>
    </row>
    <row r="22" spans="1:7" ht="27.75" customHeight="1">
      <c r="A22" s="35" t="s">
        <v>71</v>
      </c>
      <c r="B22" s="65" t="s">
        <v>77</v>
      </c>
      <c r="C22" s="233">
        <f t="shared" si="0"/>
        <v>0</v>
      </c>
      <c r="D22" s="169"/>
      <c r="E22" s="17"/>
      <c r="F22" s="17"/>
      <c r="G22" s="17"/>
    </row>
    <row r="23" spans="1:7" ht="24" customHeight="1">
      <c r="A23" s="44" t="s">
        <v>39</v>
      </c>
      <c r="B23" s="65" t="s">
        <v>76</v>
      </c>
      <c r="C23" s="233">
        <f t="shared" si="0"/>
        <v>0</v>
      </c>
      <c r="D23" s="169"/>
      <c r="E23" s="17"/>
      <c r="F23" s="17"/>
      <c r="G23" s="17"/>
    </row>
    <row r="24" spans="1:7" ht="31.5" customHeight="1">
      <c r="A24" s="44" t="s">
        <v>40</v>
      </c>
      <c r="B24" s="35" t="s">
        <v>81</v>
      </c>
      <c r="C24" s="233">
        <f t="shared" si="0"/>
        <v>0</v>
      </c>
      <c r="D24" s="169"/>
      <c r="E24" s="17"/>
      <c r="F24" s="17"/>
      <c r="G24" s="17"/>
    </row>
    <row r="25" spans="1:7" ht="42.75" customHeight="1">
      <c r="A25" s="44" t="s">
        <v>41</v>
      </c>
      <c r="B25" s="35" t="s">
        <v>185</v>
      </c>
      <c r="C25" s="233">
        <f t="shared" si="0"/>
        <v>0</v>
      </c>
      <c r="D25" s="233"/>
      <c r="E25" s="17"/>
      <c r="F25" s="17"/>
      <c r="G25" s="17"/>
    </row>
    <row r="26" spans="1:7" ht="36.75" customHeight="1">
      <c r="A26" s="44" t="s">
        <v>82</v>
      </c>
      <c r="B26" s="35" t="s">
        <v>72</v>
      </c>
      <c r="C26" s="233">
        <f t="shared" si="0"/>
        <v>0</v>
      </c>
      <c r="D26" s="169"/>
      <c r="E26" s="17"/>
      <c r="F26" s="17"/>
      <c r="G26" s="17"/>
    </row>
    <row r="27" spans="1:7" ht="12.75">
      <c r="A27" s="36" t="s">
        <v>83</v>
      </c>
      <c r="B27" s="65" t="s">
        <v>21</v>
      </c>
      <c r="C27" s="233">
        <v>131.7</v>
      </c>
      <c r="D27" s="262">
        <v>131.7</v>
      </c>
      <c r="E27" s="8"/>
      <c r="F27" s="8"/>
      <c r="G27" s="8"/>
    </row>
    <row r="28" spans="1:7" ht="12.75">
      <c r="A28" s="45"/>
      <c r="B28" s="75" t="s">
        <v>133</v>
      </c>
      <c r="C28" s="234">
        <f>SUM(C20:C27)</f>
        <v>618.7</v>
      </c>
      <c r="D28" s="262">
        <f>SUM(D20:D27)</f>
        <v>618.7</v>
      </c>
      <c r="E28" s="8"/>
      <c r="F28" s="8"/>
      <c r="G28" s="8"/>
    </row>
    <row r="29" spans="1:7" ht="12.75">
      <c r="A29" s="43"/>
      <c r="B29" s="171" t="s">
        <v>187</v>
      </c>
      <c r="C29" s="264">
        <f>C28+C18</f>
        <v>618.7</v>
      </c>
      <c r="D29" s="263">
        <f>D28+D18</f>
        <v>618.7</v>
      </c>
      <c r="E29" s="172"/>
      <c r="F29" s="172"/>
      <c r="G29" s="172"/>
    </row>
    <row r="30" spans="1:7" ht="12.75">
      <c r="A30" s="40">
        <v>2</v>
      </c>
      <c r="B30" s="507" t="s">
        <v>93</v>
      </c>
      <c r="C30" s="508"/>
      <c r="D30" s="508"/>
      <c r="E30" s="508"/>
      <c r="F30" s="508"/>
      <c r="G30" s="509"/>
    </row>
    <row r="31" spans="1:7" ht="24" customHeight="1">
      <c r="A31" s="41" t="s">
        <v>13</v>
      </c>
      <c r="B31" s="504" t="s">
        <v>220</v>
      </c>
      <c r="C31" s="505"/>
      <c r="D31" s="505"/>
      <c r="E31" s="505"/>
      <c r="F31" s="505"/>
      <c r="G31" s="506"/>
    </row>
    <row r="32" spans="1:7" s="4" customFormat="1" ht="25.5">
      <c r="A32" s="46" t="s">
        <v>14</v>
      </c>
      <c r="B32" s="66" t="s">
        <v>78</v>
      </c>
      <c r="C32" s="17"/>
      <c r="D32" s="17"/>
      <c r="E32" s="17"/>
      <c r="F32" s="17"/>
      <c r="G32" s="17"/>
    </row>
    <row r="33" spans="1:7" s="4" customFormat="1" ht="25.5">
      <c r="A33" s="36" t="s">
        <v>54</v>
      </c>
      <c r="B33" s="66" t="s">
        <v>75</v>
      </c>
      <c r="C33" s="169"/>
      <c r="D33" s="17"/>
      <c r="E33" s="17"/>
      <c r="F33" s="17"/>
      <c r="G33" s="17"/>
    </row>
    <row r="34" spans="1:7" s="4" customFormat="1" ht="24.75" customHeight="1">
      <c r="A34" s="36" t="s">
        <v>49</v>
      </c>
      <c r="B34" s="68" t="s">
        <v>72</v>
      </c>
      <c r="C34" s="17"/>
      <c r="D34" s="17"/>
      <c r="E34" s="17"/>
      <c r="F34" s="17"/>
      <c r="G34" s="17"/>
    </row>
    <row r="35" spans="1:7" ht="15" customHeight="1">
      <c r="A35" s="36" t="s">
        <v>86</v>
      </c>
      <c r="B35" s="65" t="s">
        <v>21</v>
      </c>
      <c r="C35" s="13"/>
      <c r="D35" s="8"/>
      <c r="E35" s="8"/>
      <c r="F35" s="8"/>
      <c r="G35" s="8"/>
    </row>
    <row r="36" spans="1:7" ht="12.75">
      <c r="A36" s="40"/>
      <c r="B36" s="75" t="s">
        <v>136</v>
      </c>
      <c r="C36" s="170"/>
      <c r="D36" s="8"/>
      <c r="E36" s="8"/>
      <c r="F36" s="8"/>
      <c r="G36" s="8"/>
    </row>
    <row r="37" spans="1:7" ht="12.75">
      <c r="A37" s="22"/>
      <c r="B37" s="53"/>
      <c r="C37" s="7"/>
      <c r="D37" s="6">
        <v>2</v>
      </c>
      <c r="E37" s="6"/>
      <c r="F37" s="6"/>
      <c r="G37" s="6"/>
    </row>
    <row r="38" spans="1:2" ht="8.25" customHeight="1">
      <c r="A38" s="3"/>
      <c r="B38" s="3"/>
    </row>
    <row r="39" spans="1:7" ht="12" customHeight="1">
      <c r="A39" s="510" t="s">
        <v>184</v>
      </c>
      <c r="B39" s="511"/>
      <c r="C39" s="511"/>
      <c r="D39" s="511"/>
      <c r="E39" s="511"/>
      <c r="F39" s="511"/>
      <c r="G39" s="511"/>
    </row>
    <row r="40" spans="1:7" ht="12.75">
      <c r="A40" s="41" t="s">
        <v>66</v>
      </c>
      <c r="B40" s="501" t="s">
        <v>221</v>
      </c>
      <c r="C40" s="502"/>
      <c r="D40" s="502"/>
      <c r="E40" s="502"/>
      <c r="F40" s="502"/>
      <c r="G40" s="503"/>
    </row>
    <row r="41" spans="1:7" ht="30.75" customHeight="1">
      <c r="A41" s="42" t="s">
        <v>18</v>
      </c>
      <c r="B41" s="66" t="s">
        <v>78</v>
      </c>
      <c r="C41" s="233">
        <f aca="true" t="shared" si="1" ref="C41:C46">D41</f>
        <v>228.5</v>
      </c>
      <c r="D41" s="233">
        <v>228.5</v>
      </c>
      <c r="E41" s="17"/>
      <c r="F41" s="17"/>
      <c r="G41" s="17"/>
    </row>
    <row r="42" spans="1:7" ht="30.75" customHeight="1">
      <c r="A42" s="44" t="s">
        <v>45</v>
      </c>
      <c r="B42" s="66" t="s">
        <v>75</v>
      </c>
      <c r="C42" s="233">
        <f t="shared" si="1"/>
        <v>0</v>
      </c>
      <c r="D42" s="169">
        <v>0</v>
      </c>
      <c r="E42" s="17"/>
      <c r="F42" s="17"/>
      <c r="G42" s="17"/>
    </row>
    <row r="43" spans="1:7" ht="30.75" customHeight="1">
      <c r="A43" s="44" t="s">
        <v>46</v>
      </c>
      <c r="B43" s="35" t="s">
        <v>81</v>
      </c>
      <c r="C43" s="233">
        <f t="shared" si="1"/>
        <v>0</v>
      </c>
      <c r="D43" s="169">
        <v>0</v>
      </c>
      <c r="E43" s="17"/>
      <c r="F43" s="17"/>
      <c r="G43" s="17"/>
    </row>
    <row r="44" spans="1:7" ht="44.25" customHeight="1">
      <c r="A44" s="44" t="s">
        <v>84</v>
      </c>
      <c r="B44" s="35" t="s">
        <v>185</v>
      </c>
      <c r="C44" s="233">
        <f t="shared" si="1"/>
        <v>0</v>
      </c>
      <c r="D44" s="233">
        <v>0</v>
      </c>
      <c r="E44" s="17"/>
      <c r="F44" s="17"/>
      <c r="G44" s="17"/>
    </row>
    <row r="45" spans="1:7" ht="27.75" customHeight="1">
      <c r="A45" s="44" t="s">
        <v>85</v>
      </c>
      <c r="B45" s="68" t="s">
        <v>72</v>
      </c>
      <c r="C45" s="233">
        <f t="shared" si="1"/>
        <v>0</v>
      </c>
      <c r="D45" s="233">
        <v>0</v>
      </c>
      <c r="E45" s="17"/>
      <c r="F45" s="17"/>
      <c r="G45" s="17"/>
    </row>
    <row r="46" spans="1:7" ht="15.75" customHeight="1">
      <c r="A46" s="36" t="s">
        <v>89</v>
      </c>
      <c r="B46" s="65" t="s">
        <v>21</v>
      </c>
      <c r="C46" s="234">
        <f t="shared" si="1"/>
        <v>552.5</v>
      </c>
      <c r="D46" s="262">
        <v>552.5</v>
      </c>
      <c r="E46" s="8"/>
      <c r="F46" s="8"/>
      <c r="G46" s="8"/>
    </row>
    <row r="47" spans="1:7" ht="15.75" customHeight="1">
      <c r="A47" s="40"/>
      <c r="B47" s="18" t="s">
        <v>145</v>
      </c>
      <c r="C47" s="234">
        <f>SUM(C41:C46)</f>
        <v>781</v>
      </c>
      <c r="D47" s="262">
        <f>SUM(D41:D46)</f>
        <v>781</v>
      </c>
      <c r="E47" s="8"/>
      <c r="F47" s="8"/>
      <c r="G47" s="8"/>
    </row>
    <row r="48" spans="1:7" ht="15.75" customHeight="1">
      <c r="A48" s="43"/>
      <c r="B48" s="18" t="s">
        <v>188</v>
      </c>
      <c r="C48" s="264">
        <f>C36+C47</f>
        <v>781</v>
      </c>
      <c r="D48" s="263">
        <f>D36+D47</f>
        <v>781</v>
      </c>
      <c r="E48" s="12"/>
      <c r="F48" s="12"/>
      <c r="G48" s="12"/>
    </row>
    <row r="49" spans="1:7" ht="15.75" customHeight="1">
      <c r="A49" s="43"/>
      <c r="B49" s="18" t="s">
        <v>69</v>
      </c>
      <c r="C49" s="264">
        <f>C48+C29</f>
        <v>1399.7</v>
      </c>
      <c r="D49" s="263">
        <f>D48+D29</f>
        <v>1399.7</v>
      </c>
      <c r="E49" s="12"/>
      <c r="F49" s="12"/>
      <c r="G49" s="12"/>
    </row>
    <row r="50" spans="1:7" ht="35.25" customHeight="1">
      <c r="A50" s="536" t="s">
        <v>253</v>
      </c>
      <c r="B50" s="536"/>
      <c r="C50" s="536"/>
      <c r="D50" s="536"/>
      <c r="E50" s="536"/>
      <c r="F50" s="536"/>
      <c r="G50" s="536"/>
    </row>
    <row r="51" spans="1:7" ht="15.75" customHeight="1" hidden="1">
      <c r="A51" s="537"/>
      <c r="B51" s="537"/>
      <c r="C51" s="537"/>
      <c r="D51" s="537"/>
      <c r="E51" s="537"/>
      <c r="F51" s="537"/>
      <c r="G51" s="537"/>
    </row>
    <row r="52" spans="1:7" ht="15.75" customHeight="1" hidden="1">
      <c r="A52" s="537"/>
      <c r="B52" s="537"/>
      <c r="C52" s="537"/>
      <c r="D52" s="537"/>
      <c r="E52" s="537"/>
      <c r="F52" s="537"/>
      <c r="G52" s="537"/>
    </row>
    <row r="53" spans="1:7" ht="15.75" customHeight="1">
      <c r="A53" s="76" t="s">
        <v>101</v>
      </c>
      <c r="B53" s="77"/>
      <c r="C53" s="78" t="s">
        <v>207</v>
      </c>
      <c r="D53" s="71"/>
      <c r="E53" s="521" t="s">
        <v>94</v>
      </c>
      <c r="F53" s="521"/>
      <c r="G53" s="71"/>
    </row>
    <row r="54" spans="1:7" ht="27" customHeight="1">
      <c r="A54" s="521" t="s">
        <v>56</v>
      </c>
      <c r="B54" s="521"/>
      <c r="C54" s="521"/>
      <c r="D54" s="521"/>
      <c r="G54" s="34"/>
    </row>
    <row r="55" spans="1:7" ht="41.25" customHeight="1">
      <c r="A55" s="522"/>
      <c r="B55" s="522"/>
      <c r="C55" s="522"/>
      <c r="D55" s="522"/>
      <c r="E55" s="522"/>
      <c r="F55" s="522"/>
      <c r="G55" s="522"/>
    </row>
    <row r="56" spans="2:6" ht="15.75" customHeight="1">
      <c r="B56" s="3"/>
      <c r="C56" s="2"/>
      <c r="D56" s="2"/>
      <c r="E56" s="523" t="s">
        <v>270</v>
      </c>
      <c r="F56" s="523"/>
    </row>
    <row r="57" ht="18.75" customHeight="1"/>
    <row r="58" spans="1:7" ht="33.75" customHeight="1">
      <c r="A58" s="522" t="s">
        <v>280</v>
      </c>
      <c r="B58" s="522"/>
      <c r="C58" s="522"/>
      <c r="D58" s="522"/>
      <c r="E58" s="522"/>
      <c r="F58" s="522"/>
      <c r="G58" s="522"/>
    </row>
    <row r="59" spans="1:7" ht="15.75" customHeight="1">
      <c r="A59" s="529" t="s">
        <v>146</v>
      </c>
      <c r="B59" s="529"/>
      <c r="C59" s="47" t="s">
        <v>207</v>
      </c>
      <c r="D59" s="47"/>
      <c r="E59" s="538" t="s">
        <v>94</v>
      </c>
      <c r="F59" s="538"/>
      <c r="G59" s="538"/>
    </row>
  </sheetData>
  <sheetProtection/>
  <mergeCells count="30">
    <mergeCell ref="A58:G58"/>
    <mergeCell ref="A54:B54"/>
    <mergeCell ref="A59:B59"/>
    <mergeCell ref="A2:G2"/>
    <mergeCell ref="C6:C8"/>
    <mergeCell ref="B11:G11"/>
    <mergeCell ref="B10:G10"/>
    <mergeCell ref="A50:G52"/>
    <mergeCell ref="E59:G59"/>
    <mergeCell ref="C54:D54"/>
    <mergeCell ref="E53:F53"/>
    <mergeCell ref="A55:G55"/>
    <mergeCell ref="E56:F56"/>
    <mergeCell ref="D7:D8"/>
    <mergeCell ref="E7:E8"/>
    <mergeCell ref="A3:G3"/>
    <mergeCell ref="A5:A8"/>
    <mergeCell ref="F7:F8"/>
    <mergeCell ref="A18:B18"/>
    <mergeCell ref="A4:G4"/>
    <mergeCell ref="B40:G40"/>
    <mergeCell ref="B31:G31"/>
    <mergeCell ref="B30:G30"/>
    <mergeCell ref="B19:G19"/>
    <mergeCell ref="A39:G39"/>
    <mergeCell ref="F1:G1"/>
    <mergeCell ref="B5:B8"/>
    <mergeCell ref="G7:G8"/>
    <mergeCell ref="D6:G6"/>
    <mergeCell ref="C5:G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0" r:id="rId1"/>
  <rowBreaks count="1" manualBreakCount="1">
    <brk id="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24" t="s">
        <v>287</v>
      </c>
      <c r="C1" s="325"/>
      <c r="D1" s="330"/>
      <c r="E1" s="330"/>
    </row>
    <row r="2" spans="2:5" ht="12.75">
      <c r="B2" s="324" t="s">
        <v>288</v>
      </c>
      <c r="C2" s="325"/>
      <c r="D2" s="330"/>
      <c r="E2" s="330"/>
    </row>
    <row r="3" spans="2:5" ht="12.75">
      <c r="B3" s="326"/>
      <c r="C3" s="326"/>
      <c r="D3" s="331"/>
      <c r="E3" s="331"/>
    </row>
    <row r="4" spans="2:5" ht="38.25">
      <c r="B4" s="327" t="s">
        <v>289</v>
      </c>
      <c r="C4" s="326"/>
      <c r="D4" s="331"/>
      <c r="E4" s="331"/>
    </row>
    <row r="5" spans="2:5" ht="12.75">
      <c r="B5" s="326"/>
      <c r="C5" s="326"/>
      <c r="D5" s="331"/>
      <c r="E5" s="331"/>
    </row>
    <row r="6" spans="2:5" ht="25.5">
      <c r="B6" s="324" t="s">
        <v>290</v>
      </c>
      <c r="C6" s="325"/>
      <c r="D6" s="330"/>
      <c r="E6" s="332" t="s">
        <v>291</v>
      </c>
    </row>
    <row r="7" spans="2:5" ht="13.5" thickBot="1">
      <c r="B7" s="326"/>
      <c r="C7" s="326"/>
      <c r="D7" s="331"/>
      <c r="E7" s="331"/>
    </row>
    <row r="8" spans="2:5" ht="39" thickBot="1">
      <c r="B8" s="328" t="s">
        <v>292</v>
      </c>
      <c r="C8" s="329"/>
      <c r="D8" s="333"/>
      <c r="E8" s="334">
        <v>1</v>
      </c>
    </row>
    <row r="9" spans="2:5" ht="12.75">
      <c r="B9" s="326"/>
      <c r="C9" s="326"/>
      <c r="D9" s="331"/>
      <c r="E9" s="331"/>
    </row>
    <row r="10" spans="2:5" ht="12.75">
      <c r="B10" s="326"/>
      <c r="C10" s="326"/>
      <c r="D10" s="331"/>
      <c r="E10" s="3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Користувач Windows</cp:lastModifiedBy>
  <cp:lastPrinted>2019-11-11T09:28:14Z</cp:lastPrinted>
  <dcterms:created xsi:type="dcterms:W3CDTF">2011-09-13T12:33:42Z</dcterms:created>
  <dcterms:modified xsi:type="dcterms:W3CDTF">2019-12-24T14:36:25Z</dcterms:modified>
  <cp:category/>
  <cp:version/>
  <cp:contentType/>
  <cp:contentStatus/>
</cp:coreProperties>
</file>