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50" windowHeight="10110" activeTab="0"/>
  </bookViews>
  <sheets>
    <sheet name="Лист1" sheetId="1" r:id="rId1"/>
  </sheets>
  <definedNames>
    <definedName name="_xlnm.Print_Area" localSheetId="0">'Лист1'!$A$1:$Y$150</definedName>
  </definedNames>
  <calcPr fullCalcOnLoad="1"/>
</workbook>
</file>

<file path=xl/sharedStrings.xml><?xml version="1.0" encoding="utf-8"?>
<sst xmlns="http://schemas.openxmlformats.org/spreadsheetml/2006/main" count="170" uniqueCount="100">
  <si>
    <t>Код</t>
  </si>
  <si>
    <t>Найменування згідно з класифікацією доходів бюджету</t>
  </si>
  <si>
    <t>Сума (грн.)</t>
  </si>
  <si>
    <t>ВСЬОГО:</t>
  </si>
  <si>
    <t>П Р О П О З И Ц І Ї</t>
  </si>
  <si>
    <t xml:space="preserve">щодо внесення змін до рішення Фастівської міської ради </t>
  </si>
  <si>
    <t>та додатків для нього</t>
  </si>
  <si>
    <t>КВК</t>
  </si>
  <si>
    <t>Разом</t>
  </si>
  <si>
    <t>КТКВК</t>
  </si>
  <si>
    <t>КЕКВ</t>
  </si>
  <si>
    <t>ВСЬОГО</t>
  </si>
  <si>
    <t>Загальний фонд</t>
  </si>
  <si>
    <t>Спеціальний фонд</t>
  </si>
  <si>
    <t>Всього</t>
  </si>
  <si>
    <t xml:space="preserve">  </t>
  </si>
  <si>
    <t>Примітка</t>
  </si>
  <si>
    <t>Найменування</t>
  </si>
  <si>
    <t>Фінансування за рахунок зміни залишків коштів (на кінець періоду)</t>
  </si>
  <si>
    <t>Бюджет розвитку</t>
  </si>
  <si>
    <t>Кошти, що передаються із загального фонду бюджету до бюджету розвитку</t>
  </si>
  <si>
    <t>02 виконавчий комітет</t>
  </si>
  <si>
    <t>11відділ фізичної культури і спорту</t>
  </si>
  <si>
    <t>06 управління освіти</t>
  </si>
  <si>
    <t>37 фінансове управління</t>
  </si>
  <si>
    <t>11 відділ фізичної культури і спорту</t>
  </si>
  <si>
    <t>Зміни обсягів бюджетних коштів (на кінець періоду)</t>
  </si>
  <si>
    <t>08 управління соцзахисту</t>
  </si>
  <si>
    <t>08 управління  созахисту</t>
  </si>
  <si>
    <t>10 управління культури</t>
  </si>
  <si>
    <t>Фінансування за рахунок зміни залишків коштів (на початок періоду періоду)</t>
  </si>
  <si>
    <t>бюджет розвитку</t>
  </si>
  <si>
    <t>цільовий фонд</t>
  </si>
  <si>
    <t>фонд охорони НС</t>
  </si>
  <si>
    <t>Зміни обсягів бюджетних коштів (на початок періоду)</t>
  </si>
  <si>
    <t>Видатки загальний і спеціальний фонд разом</t>
  </si>
  <si>
    <t>Доходи загальний і спеціальний фонд разом</t>
  </si>
  <si>
    <t>Позики, надані міжнародними фінансовими організаціями (погашено позик)</t>
  </si>
  <si>
    <t>Фінансування за борговими операціями (погашення довгострокових зобов"язань)</t>
  </si>
  <si>
    <t>Позики, надані міжнародними фінансовими організаціями (одержано позик)</t>
  </si>
  <si>
    <t>Фінансування за борговими операціями (запозичення довгострокових зобов"язань)</t>
  </si>
  <si>
    <t>Начальник фінансового управління</t>
  </si>
  <si>
    <t>Л.В. Цедзінська</t>
  </si>
  <si>
    <t>НЕФКО</t>
  </si>
  <si>
    <t>від 20.12.2019 року № 2-LХХ-VІI “Про міський бюджет на 2020 рік”</t>
  </si>
  <si>
    <t>загальний фонд</t>
  </si>
  <si>
    <t>шляхове господарство</t>
  </si>
  <si>
    <t>субвенція особливі потреби</t>
  </si>
  <si>
    <t>відшкодування втрат с/г вир-ва</t>
  </si>
  <si>
    <t>1. До загального фонду доходної частини міського бюджету на 2020 рік:</t>
  </si>
  <si>
    <t>2. До спеціального фонду доходної частини міського бюджету на 2020 рік:</t>
  </si>
  <si>
    <t>Фінансування за рахунок зміни залишків коштів на рахунках бюджетних установ (на початок періоду періоду)</t>
  </si>
  <si>
    <t>Фінансування за рахунок зміни залишків коштів на рахунках бюджетних установ (на кінець періоду)</t>
  </si>
  <si>
    <t>4060</t>
  </si>
  <si>
    <t>субвенція</t>
  </si>
  <si>
    <t>2111</t>
  </si>
  <si>
    <t>5041</t>
  </si>
  <si>
    <t>5031</t>
  </si>
  <si>
    <t>резервний фонд</t>
  </si>
  <si>
    <t>внутрішні</t>
  </si>
  <si>
    <t>використання резервного фонду</t>
  </si>
  <si>
    <t>1. До загального фонду видаткої частини міського бюджету на 2020 рік, в т.ч. по розпорядниках:</t>
  </si>
  <si>
    <t>2. До спеціального фонду видаткої частини міського бюджету на 2020рік, в т.ч. по розпорядниках:</t>
  </si>
  <si>
    <t>3. До загального та спеціального фонду джерел фінансування міського бюджету на 2020 рік:</t>
  </si>
  <si>
    <t>8700</t>
  </si>
  <si>
    <t>РФ</t>
  </si>
  <si>
    <t>3104</t>
  </si>
  <si>
    <t>5011</t>
  </si>
  <si>
    <t>5012</t>
  </si>
  <si>
    <t>5063</t>
  </si>
  <si>
    <t>економія коштів</t>
  </si>
  <si>
    <t>7325</t>
  </si>
  <si>
    <t>Реконструкція футбольного поля зі штучним покриттям з облаштуванням мультифункціонального майданчика</t>
  </si>
  <si>
    <t>додатково</t>
  </si>
  <si>
    <t>8861</t>
  </si>
  <si>
    <t>8862</t>
  </si>
  <si>
    <t>Надання допомоги КП ФМР "Фастівводоканал"</t>
  </si>
  <si>
    <t>Повернення допомоги КП ФМР "Фастівводоканал"</t>
  </si>
  <si>
    <t>Надання допомоги КП ФМР "Фастівська ЖЕК"</t>
  </si>
  <si>
    <t>Повернення допомоги КП ФМР "Фастівська ЖЕК"</t>
  </si>
  <si>
    <t>3133</t>
  </si>
  <si>
    <t>4081</t>
  </si>
  <si>
    <t>1010</t>
  </si>
  <si>
    <t xml:space="preserve">Реконструкція пл. Соборної в м. Фастів Київської області </t>
  </si>
  <si>
    <t xml:space="preserve">Спорудження пам'ятного знаку Героям Небесної Сотні на розі вулиці та провулку Андрія Саєнка в м. Фастів </t>
  </si>
  <si>
    <t>7330</t>
  </si>
  <si>
    <t>7370</t>
  </si>
  <si>
    <t>Спорудження скульптури "Лелеки" та барельєфу в ході реконструкції площі Соборної в м. Фастів Київської області</t>
  </si>
  <si>
    <t>залишок на початок року</t>
  </si>
  <si>
    <t>7324</t>
  </si>
  <si>
    <t>введеннядодаткової ставки в бухгалтерію</t>
  </si>
  <si>
    <t>доплата уповноваженій особі по здійсненню спрощених процедур закупівлі</t>
  </si>
  <si>
    <t>преміювання працівників територіального центру</t>
  </si>
  <si>
    <t>придбання медикаментів за рахунок РФ</t>
  </si>
  <si>
    <t>1020</t>
  </si>
  <si>
    <t>1090</t>
  </si>
  <si>
    <t>1161</t>
  </si>
  <si>
    <t xml:space="preserve">Придбання обладнання та предметів довгострокового користування </t>
  </si>
  <si>
    <t>програмне забезпечення ІС-ПРО</t>
  </si>
  <si>
    <t>3. До загального фонду кредитування  міського бюджету на 2020 рік: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</si>
</sst>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_ ;\-#,##0.00\ "/>
    <numFmt numFmtId="202" formatCode="_-* #,##0.000_р_._-;\-* #,##0.000_р_._-;_-* &quot;-&quot;??_р_._-;_-@_-"/>
  </numFmts>
  <fonts count="57">
    <font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sz val="22"/>
      <name val="Arial Cyr"/>
      <family val="0"/>
    </font>
    <font>
      <i/>
      <sz val="26"/>
      <name val="Times New Roman"/>
      <family val="1"/>
    </font>
    <font>
      <b/>
      <i/>
      <sz val="28"/>
      <name val="Times New Roman"/>
      <family val="1"/>
    </font>
    <font>
      <b/>
      <sz val="4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i/>
      <sz val="3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79" fontId="2" fillId="0" borderId="0" xfId="60" applyNumberFormat="1" applyFont="1" applyBorder="1" applyAlignment="1">
      <alignment horizontal="right" vertical="center" wrapText="1"/>
    </xf>
    <xf numFmtId="171" fontId="2" fillId="0" borderId="0" xfId="0" applyNumberFormat="1" applyFont="1" applyAlignment="1">
      <alignment/>
    </xf>
    <xf numFmtId="4" fontId="2" fillId="0" borderId="0" xfId="0" applyNumberFormat="1" applyFont="1" applyAlignment="1">
      <alignment wrapText="1"/>
    </xf>
    <xf numFmtId="171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179" fontId="2" fillId="0" borderId="0" xfId="60" applyFont="1" applyBorder="1" applyAlignment="1">
      <alignment horizontal="center"/>
    </xf>
    <xf numFmtId="179" fontId="1" fillId="0" borderId="0" xfId="60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4" fontId="9" fillId="33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201" fontId="12" fillId="33" borderId="10" xfId="60" applyNumberFormat="1" applyFont="1" applyFill="1" applyBorder="1" applyAlignment="1">
      <alignment horizontal="right"/>
    </xf>
    <xf numFmtId="201" fontId="13" fillId="33" borderId="10" xfId="60" applyNumberFormat="1" applyFont="1" applyFill="1" applyBorder="1" applyAlignment="1">
      <alignment vertical="center"/>
    </xf>
    <xf numFmtId="0" fontId="14" fillId="0" borderId="10" xfId="0" applyFont="1" applyBorder="1" applyAlignment="1">
      <alignment wrapText="1"/>
    </xf>
    <xf numFmtId="4" fontId="7" fillId="36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vertical="center" wrapText="1"/>
    </xf>
    <xf numFmtId="179" fontId="11" fillId="0" borderId="10" xfId="60" applyFont="1" applyBorder="1" applyAlignment="1">
      <alignment horizontal="center"/>
    </xf>
    <xf numFmtId="4" fontId="9" fillId="0" borderId="12" xfId="0" applyNumberFormat="1" applyFont="1" applyBorder="1" applyAlignment="1">
      <alignment/>
    </xf>
    <xf numFmtId="179" fontId="10" fillId="0" borderId="10" xfId="60" applyFont="1" applyBorder="1" applyAlignment="1">
      <alignment/>
    </xf>
    <xf numFmtId="179" fontId="10" fillId="0" borderId="10" xfId="60" applyFont="1" applyFill="1" applyBorder="1" applyAlignment="1">
      <alignment/>
    </xf>
    <xf numFmtId="179" fontId="10" fillId="0" borderId="13" xfId="6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9" fontId="10" fillId="0" borderId="10" xfId="6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/>
    </xf>
    <xf numFmtId="0" fontId="11" fillId="0" borderId="10" xfId="0" applyFont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/>
    </xf>
    <xf numFmtId="179" fontId="14" fillId="0" borderId="0" xfId="60" applyFont="1" applyAlignment="1">
      <alignment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0" fontId="14" fillId="34" borderId="10" xfId="0" applyFont="1" applyFill="1" applyBorder="1" applyAlignment="1">
      <alignment horizontal="left" vertical="center" wrapText="1"/>
    </xf>
    <xf numFmtId="179" fontId="13" fillId="37" borderId="10" xfId="60" applyFont="1" applyFill="1" applyBorder="1" applyAlignment="1">
      <alignment horizontal="center"/>
    </xf>
    <xf numFmtId="201" fontId="20" fillId="33" borderId="10" xfId="6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79" fontId="11" fillId="0" borderId="0" xfId="60" applyFont="1" applyAlignment="1">
      <alignment/>
    </xf>
    <xf numFmtId="171" fontId="11" fillId="0" borderId="0" xfId="0" applyNumberFormat="1" applyFont="1" applyBorder="1" applyAlignment="1">
      <alignment horizontal="left" vertical="center" wrapText="1"/>
    </xf>
    <xf numFmtId="179" fontId="11" fillId="0" borderId="0" xfId="60" applyFont="1" applyBorder="1" applyAlignment="1">
      <alignment vertical="center" wrapText="1"/>
    </xf>
    <xf numFmtId="4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4" fontId="15" fillId="0" borderId="0" xfId="0" applyNumberFormat="1" applyFont="1" applyFill="1" applyAlignment="1">
      <alignment/>
    </xf>
    <xf numFmtId="179" fontId="15" fillId="0" borderId="0" xfId="60" applyFont="1" applyFill="1" applyAlignment="1">
      <alignment/>
    </xf>
    <xf numFmtId="4" fontId="15" fillId="0" borderId="0" xfId="0" applyNumberFormat="1" applyFont="1" applyAlignment="1">
      <alignment/>
    </xf>
    <xf numFmtId="179" fontId="15" fillId="0" borderId="0" xfId="60" applyFont="1" applyAlignment="1">
      <alignment/>
    </xf>
    <xf numFmtId="0" fontId="7" fillId="0" borderId="0" xfId="0" applyFont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/>
    </xf>
    <xf numFmtId="4" fontId="21" fillId="38" borderId="19" xfId="0" applyNumberFormat="1" applyFont="1" applyFill="1" applyBorder="1" applyAlignment="1">
      <alignment horizontal="center"/>
    </xf>
    <xf numFmtId="4" fontId="22" fillId="34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/>
    </xf>
    <xf numFmtId="49" fontId="20" fillId="36" borderId="10" xfId="0" applyNumberFormat="1" applyFont="1" applyFill="1" applyBorder="1" applyAlignment="1">
      <alignment horizontal="center" vertical="center"/>
    </xf>
    <xf numFmtId="4" fontId="21" fillId="36" borderId="1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/>
    </xf>
    <xf numFmtId="179" fontId="21" fillId="36" borderId="10" xfId="60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/>
    </xf>
    <xf numFmtId="4" fontId="21" fillId="38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49" fontId="20" fillId="36" borderId="20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36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4" fontId="21" fillId="33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179" fontId="20" fillId="0" borderId="10" xfId="60" applyFont="1" applyBorder="1" applyAlignment="1">
      <alignment horizontal="center"/>
    </xf>
    <xf numFmtId="179" fontId="20" fillId="0" borderId="10" xfId="60" applyFont="1" applyFill="1" applyBorder="1" applyAlignment="1">
      <alignment horizontal="center"/>
    </xf>
    <xf numFmtId="179" fontId="20" fillId="0" borderId="10" xfId="60" applyFont="1" applyBorder="1" applyAlignment="1">
      <alignment horizontal="center" wrapText="1"/>
    </xf>
    <xf numFmtId="179" fontId="20" fillId="0" borderId="10" xfId="6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justify" wrapText="1"/>
    </xf>
    <xf numFmtId="179" fontId="20" fillId="0" borderId="10" xfId="60" applyFont="1" applyBorder="1" applyAlignment="1">
      <alignment/>
    </xf>
    <xf numFmtId="179" fontId="21" fillId="0" borderId="10" xfId="60" applyFont="1" applyBorder="1" applyAlignment="1">
      <alignment/>
    </xf>
    <xf numFmtId="4" fontId="20" fillId="34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Border="1" applyAlignment="1">
      <alignment horizontal="center" vertical="center"/>
    </xf>
    <xf numFmtId="179" fontId="20" fillId="34" borderId="10" xfId="60" applyFont="1" applyFill="1" applyBorder="1" applyAlignment="1">
      <alignment horizontal="right"/>
    </xf>
    <xf numFmtId="179" fontId="20" fillId="34" borderId="10" xfId="60" applyFont="1" applyFill="1" applyBorder="1" applyAlignment="1">
      <alignment/>
    </xf>
    <xf numFmtId="0" fontId="13" fillId="36" borderId="10" xfId="0" applyFont="1" applyFill="1" applyBorder="1" applyAlignment="1">
      <alignment horizontal="center"/>
    </xf>
    <xf numFmtId="179" fontId="20" fillId="34" borderId="10" xfId="60" applyFont="1" applyFill="1" applyBorder="1" applyAlignment="1">
      <alignment horizontal="center"/>
    </xf>
    <xf numFmtId="179" fontId="21" fillId="0" borderId="10" xfId="60" applyFont="1" applyFill="1" applyBorder="1" applyAlignment="1">
      <alignment horizontal="center"/>
    </xf>
    <xf numFmtId="179" fontId="20" fillId="0" borderId="10" xfId="60" applyFont="1" applyFill="1" applyBorder="1" applyAlignment="1">
      <alignment/>
    </xf>
    <xf numFmtId="179" fontId="20" fillId="35" borderId="10" xfId="60" applyFont="1" applyFill="1" applyBorder="1" applyAlignment="1">
      <alignment/>
    </xf>
    <xf numFmtId="0" fontId="14" fillId="0" borderId="10" xfId="0" applyFont="1" applyBorder="1" applyAlignment="1">
      <alignment vertical="center" wrapText="1"/>
    </xf>
    <xf numFmtId="179" fontId="7" fillId="36" borderId="10" xfId="6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vertical="center"/>
    </xf>
    <xf numFmtId="4" fontId="14" fillId="0" borderId="20" xfId="0" applyNumberFormat="1" applyFont="1" applyFill="1" applyBorder="1" applyAlignment="1">
      <alignment horizontal="left" wrapText="1"/>
    </xf>
    <xf numFmtId="0" fontId="14" fillId="0" borderId="20" xfId="0" applyFont="1" applyBorder="1" applyAlignment="1">
      <alignment wrapText="1"/>
    </xf>
    <xf numFmtId="4" fontId="7" fillId="33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wrapText="1"/>
    </xf>
    <xf numFmtId="4" fontId="14" fillId="0" borderId="10" xfId="0" applyNumberFormat="1" applyFont="1" applyFill="1" applyBorder="1" applyAlignment="1">
      <alignment wrapText="1"/>
    </xf>
    <xf numFmtId="0" fontId="21" fillId="34" borderId="0" xfId="0" applyFont="1" applyFill="1" applyAlignment="1">
      <alignment/>
    </xf>
    <xf numFmtId="0" fontId="2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9" fontId="20" fillId="0" borderId="0" xfId="60" applyFont="1" applyFill="1" applyBorder="1" applyAlignment="1">
      <alignment/>
    </xf>
    <xf numFmtId="179" fontId="11" fillId="0" borderId="0" xfId="60" applyFont="1" applyFill="1" applyBorder="1" applyAlignment="1">
      <alignment/>
    </xf>
    <xf numFmtId="179" fontId="20" fillId="0" borderId="21" xfId="60" applyFont="1" applyBorder="1" applyAlignment="1">
      <alignment horizontal="center"/>
    </xf>
    <xf numFmtId="179" fontId="21" fillId="33" borderId="10" xfId="60" applyFont="1" applyFill="1" applyBorder="1" applyAlignment="1">
      <alignment horizontal="center"/>
    </xf>
    <xf numFmtId="179" fontId="20" fillId="0" borderId="0" xfId="60" applyFont="1" applyBorder="1" applyAlignment="1">
      <alignment horizontal="center"/>
    </xf>
    <xf numFmtId="179" fontId="21" fillId="0" borderId="0" xfId="6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9" fontId="10" fillId="0" borderId="0" xfId="60" applyFont="1" applyBorder="1" applyAlignment="1">
      <alignment horizontal="center" vertical="center" wrapText="1"/>
    </xf>
    <xf numFmtId="179" fontId="10" fillId="0" borderId="0" xfId="60" applyFont="1" applyBorder="1" applyAlignment="1">
      <alignment/>
    </xf>
    <xf numFmtId="4" fontId="10" fillId="0" borderId="0" xfId="0" applyNumberFormat="1" applyFont="1" applyBorder="1" applyAlignment="1">
      <alignment/>
    </xf>
    <xf numFmtId="179" fontId="10" fillId="0" borderId="0" xfId="60" applyFont="1" applyFill="1" applyBorder="1" applyAlignment="1">
      <alignment/>
    </xf>
    <xf numFmtId="0" fontId="10" fillId="39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40" borderId="10" xfId="0" applyFont="1" applyFill="1" applyBorder="1" applyAlignment="1">
      <alignment horizontal="center"/>
    </xf>
    <xf numFmtId="0" fontId="21" fillId="40" borderId="10" xfId="0" applyFont="1" applyFill="1" applyBorder="1" applyAlignment="1">
      <alignment horizontal="center"/>
    </xf>
    <xf numFmtId="4" fontId="20" fillId="35" borderId="10" xfId="0" applyNumberFormat="1" applyFont="1" applyFill="1" applyBorder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 wrapText="1"/>
    </xf>
    <xf numFmtId="49" fontId="8" fillId="40" borderId="11" xfId="0" applyNumberFormat="1" applyFont="1" applyFill="1" applyBorder="1" applyAlignment="1">
      <alignment horizontal="center" vertical="center" wrapText="1"/>
    </xf>
    <xf numFmtId="49" fontId="8" fillId="40" borderId="21" xfId="0" applyNumberFormat="1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/>
    </xf>
    <xf numFmtId="0" fontId="4" fillId="40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1" fillId="36" borderId="11" xfId="0" applyFont="1" applyFill="1" applyBorder="1" applyAlignment="1">
      <alignment horizontal="center" vertical="center"/>
    </xf>
    <xf numFmtId="0" fontId="21" fillId="36" borderId="2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1" fillId="40" borderId="22" xfId="0" applyFont="1" applyFill="1" applyBorder="1" applyAlignment="1">
      <alignment horizontal="center"/>
    </xf>
    <xf numFmtId="0" fontId="21" fillId="40" borderId="2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8" fillId="40" borderId="11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 wrapText="1"/>
    </xf>
    <xf numFmtId="49" fontId="8" fillId="4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21" fillId="36" borderId="19" xfId="0" applyNumberFormat="1" applyFont="1" applyFill="1" applyBorder="1" applyAlignment="1">
      <alignment horizontal="center"/>
    </xf>
    <xf numFmtId="4" fontId="21" fillId="36" borderId="24" xfId="0" applyNumberFormat="1" applyFont="1" applyFill="1" applyBorder="1" applyAlignment="1">
      <alignment horizontal="center"/>
    </xf>
    <xf numFmtId="4" fontId="21" fillId="36" borderId="2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9"/>
  <sheetViews>
    <sheetView tabSelected="1" view="pageBreakPreview" zoomScale="40" zoomScaleSheetLayoutView="40" zoomScalePageLayoutView="0" workbookViewId="0" topLeftCell="A51">
      <selection activeCell="A90" sqref="A90:A91"/>
    </sheetView>
  </sheetViews>
  <sheetFormatPr defaultColWidth="9.00390625" defaultRowHeight="12.75"/>
  <cols>
    <col min="1" max="1" width="48.25390625" style="1" customWidth="1"/>
    <col min="2" max="2" width="30.25390625" style="1" customWidth="1"/>
    <col min="3" max="6" width="43.625" style="1" customWidth="1"/>
    <col min="7" max="7" width="49.25390625" style="1" customWidth="1"/>
    <col min="8" max="8" width="43.625" style="1" customWidth="1"/>
    <col min="9" max="9" width="44.625" style="1" customWidth="1"/>
    <col min="10" max="10" width="39.00390625" style="1" hidden="1" customWidth="1"/>
    <col min="11" max="11" width="42.75390625" style="1" customWidth="1"/>
    <col min="12" max="12" width="35.375" style="1" hidden="1" customWidth="1"/>
    <col min="13" max="13" width="35.375" style="1" customWidth="1"/>
    <col min="14" max="14" width="42.00390625" style="1" customWidth="1"/>
    <col min="15" max="15" width="45.00390625" style="1" customWidth="1"/>
    <col min="16" max="16" width="45.00390625" style="1" hidden="1" customWidth="1"/>
    <col min="17" max="17" width="39.125" style="1" hidden="1" customWidth="1"/>
    <col min="18" max="18" width="41.00390625" style="1" customWidth="1"/>
    <col min="19" max="19" width="50.375" style="1" customWidth="1"/>
    <col min="20" max="20" width="111.625" style="17" customWidth="1"/>
    <col min="21" max="21" width="55.375" style="1" hidden="1" customWidth="1"/>
    <col min="22" max="22" width="50.125" style="1" hidden="1" customWidth="1"/>
    <col min="23" max="23" width="57.625" style="1" customWidth="1"/>
    <col min="24" max="24" width="46.875" style="1" customWidth="1"/>
    <col min="25" max="25" width="43.25390625" style="1" customWidth="1"/>
    <col min="26" max="16384" width="9.125" style="1" customWidth="1"/>
  </cols>
  <sheetData>
    <row r="1" spans="1:34" ht="60.75">
      <c r="A1" s="201" t="s">
        <v>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60.75">
      <c r="A2" s="201" t="s">
        <v>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60.75">
      <c r="A3" s="201" t="s">
        <v>44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71.25" customHeight="1">
      <c r="A4" s="201" t="s">
        <v>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1.75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</row>
    <row r="6" spans="1:34" ht="42.75" customHeight="1" hidden="1">
      <c r="A6" s="158" t="s">
        <v>49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19" ht="39.75" customHeight="1" hidden="1">
      <c r="A7" s="58" t="s">
        <v>0</v>
      </c>
      <c r="B7" s="154" t="s">
        <v>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27" t="s">
        <v>2</v>
      </c>
    </row>
    <row r="8" spans="1:19" ht="42" customHeight="1" hidden="1">
      <c r="A8" s="59">
        <v>1</v>
      </c>
      <c r="B8" s="169">
        <v>2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213"/>
      <c r="S8" s="8">
        <v>3</v>
      </c>
    </row>
    <row r="9" spans="1:19" ht="42" customHeight="1" hidden="1">
      <c r="A9" s="62"/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/>
      <c r="S9" s="69"/>
    </row>
    <row r="10" spans="1:19" ht="42" customHeight="1" hidden="1">
      <c r="A10" s="62"/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35"/>
    </row>
    <row r="11" spans="1:19" ht="42" customHeight="1" hidden="1">
      <c r="A11" s="54"/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35"/>
    </row>
    <row r="12" spans="1:19" ht="42" customHeight="1" hidden="1">
      <c r="A12" s="54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35"/>
    </row>
    <row r="13" spans="1:19" ht="42" customHeight="1" hidden="1">
      <c r="A13" s="30"/>
      <c r="B13" s="167" t="s">
        <v>3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36">
        <f>SUM(S9:S12)</f>
        <v>0</v>
      </c>
    </row>
    <row r="14" spans="1:19" ht="23.25" hidden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23.25" hidden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</row>
    <row r="16" spans="1:19" ht="23.25" hidden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spans="1:34" ht="42.75" customHeight="1" hidden="1">
      <c r="A17" s="158" t="s">
        <v>50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19" ht="44.25" customHeight="1" hidden="1">
      <c r="A18" s="58" t="s">
        <v>0</v>
      </c>
      <c r="B18" s="154" t="s">
        <v>1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61" t="s">
        <v>2</v>
      </c>
    </row>
    <row r="19" spans="1:20" s="57" customFormat="1" ht="33" hidden="1">
      <c r="A19" s="59">
        <v>1</v>
      </c>
      <c r="B19" s="169">
        <v>2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55">
        <v>3</v>
      </c>
      <c r="T19" s="56"/>
    </row>
    <row r="20" spans="1:20" s="57" customFormat="1" ht="45" customHeight="1" hidden="1">
      <c r="A20" s="54"/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35"/>
      <c r="T20" s="56"/>
    </row>
    <row r="21" spans="1:20" s="57" customFormat="1" ht="41.25" customHeight="1" hidden="1">
      <c r="A21" s="54"/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35"/>
      <c r="T21" s="56"/>
    </row>
    <row r="22" spans="1:21" s="57" customFormat="1" ht="34.5" hidden="1">
      <c r="A22" s="60"/>
      <c r="B22" s="156" t="s">
        <v>3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36">
        <f>SUM(S20:S21)</f>
        <v>0</v>
      </c>
      <c r="T22" s="56"/>
      <c r="U22" s="64"/>
    </row>
    <row r="23" spans="1:19" ht="60.75" customHeight="1" hidden="1">
      <c r="A23" s="63"/>
      <c r="B23" s="166" t="s">
        <v>36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68">
        <f>S22+S13</f>
        <v>0</v>
      </c>
    </row>
    <row r="24" spans="1:34" ht="50.25" customHeight="1">
      <c r="A24" s="161" t="s">
        <v>61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25" ht="34.5" customHeight="1">
      <c r="A25" s="202" t="s">
        <v>7</v>
      </c>
      <c r="B25" s="180" t="s">
        <v>9</v>
      </c>
      <c r="C25" s="182" t="s">
        <v>10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4"/>
      <c r="S25" s="189" t="s">
        <v>11</v>
      </c>
      <c r="T25" s="199" t="s">
        <v>16</v>
      </c>
      <c r="U25" s="185" t="s">
        <v>54</v>
      </c>
      <c r="V25" s="175" t="s">
        <v>60</v>
      </c>
      <c r="W25" s="185" t="s">
        <v>59</v>
      </c>
      <c r="X25" s="175" t="s">
        <v>65</v>
      </c>
      <c r="Y25" s="175" t="s">
        <v>73</v>
      </c>
    </row>
    <row r="26" spans="1:25" ht="61.5" customHeight="1">
      <c r="A26" s="203"/>
      <c r="B26" s="181"/>
      <c r="C26" s="151">
        <v>2111</v>
      </c>
      <c r="D26" s="151">
        <v>2120</v>
      </c>
      <c r="E26" s="151">
        <v>2210</v>
      </c>
      <c r="F26" s="151">
        <v>2230</v>
      </c>
      <c r="G26" s="151">
        <v>2240</v>
      </c>
      <c r="H26" s="151">
        <v>2250</v>
      </c>
      <c r="I26" s="151">
        <v>2271</v>
      </c>
      <c r="J26" s="151">
        <v>2272</v>
      </c>
      <c r="K26" s="151">
        <v>2273</v>
      </c>
      <c r="L26" s="151">
        <v>2274</v>
      </c>
      <c r="M26" s="151">
        <v>2275</v>
      </c>
      <c r="N26" s="151">
        <v>2282</v>
      </c>
      <c r="O26" s="151">
        <v>2610</v>
      </c>
      <c r="P26" s="151">
        <v>2620</v>
      </c>
      <c r="Q26" s="151">
        <v>2730</v>
      </c>
      <c r="R26" s="151">
        <v>9000</v>
      </c>
      <c r="S26" s="190"/>
      <c r="T26" s="200"/>
      <c r="U26" s="186"/>
      <c r="V26" s="176"/>
      <c r="W26" s="186"/>
      <c r="X26" s="176"/>
      <c r="Y26" s="176"/>
    </row>
    <row r="27" spans="1:25" ht="43.5" customHeight="1">
      <c r="A27" s="172" t="s">
        <v>21</v>
      </c>
      <c r="B27" s="82" t="s">
        <v>55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>
        <v>499779</v>
      </c>
      <c r="P27" s="83"/>
      <c r="Q27" s="83"/>
      <c r="R27" s="83"/>
      <c r="S27" s="84">
        <f>SUM(C27:R27)</f>
        <v>499779</v>
      </c>
      <c r="T27" s="37" t="s">
        <v>93</v>
      </c>
      <c r="U27" s="120">
        <f>S27</f>
        <v>499779</v>
      </c>
      <c r="V27" s="107"/>
      <c r="W27" s="107"/>
      <c r="X27" s="107">
        <f>S27</f>
        <v>499779</v>
      </c>
      <c r="Y27" s="120"/>
    </row>
    <row r="28" spans="1:25" ht="48.75" customHeight="1">
      <c r="A28" s="173"/>
      <c r="B28" s="82" t="s">
        <v>66</v>
      </c>
      <c r="C28" s="83">
        <v>442059</v>
      </c>
      <c r="D28" s="83">
        <v>97253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4">
        <f>SUM(C28:R28)</f>
        <v>539312</v>
      </c>
      <c r="T28" s="37" t="s">
        <v>92</v>
      </c>
      <c r="U28" s="120"/>
      <c r="V28" s="107"/>
      <c r="W28" s="107">
        <f>S28</f>
        <v>539312</v>
      </c>
      <c r="X28" s="107"/>
      <c r="Y28" s="120"/>
    </row>
    <row r="29" spans="1:25" ht="48.75" customHeight="1" hidden="1">
      <c r="A29" s="173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4">
        <f>SUM(C29:R29)</f>
        <v>0</v>
      </c>
      <c r="T29" s="37"/>
      <c r="U29" s="120"/>
      <c r="V29" s="107"/>
      <c r="W29" s="107">
        <f>S29</f>
        <v>0</v>
      </c>
      <c r="X29" s="107"/>
      <c r="Y29" s="120"/>
    </row>
    <row r="30" spans="1:25" ht="45" customHeight="1">
      <c r="A30" s="173"/>
      <c r="B30" s="82"/>
      <c r="C30" s="83"/>
      <c r="D30" s="83"/>
      <c r="E30" s="83"/>
      <c r="F30" s="83"/>
      <c r="G30" s="83"/>
      <c r="H30" s="83"/>
      <c r="I30" s="83"/>
      <c r="J30" s="85"/>
      <c r="K30" s="83"/>
      <c r="L30" s="83"/>
      <c r="M30" s="83"/>
      <c r="N30" s="83"/>
      <c r="O30" s="83"/>
      <c r="P30" s="83"/>
      <c r="Q30" s="83"/>
      <c r="R30" s="83"/>
      <c r="S30" s="84">
        <f>SUM(C30:R30)</f>
        <v>0</v>
      </c>
      <c r="T30" s="37"/>
      <c r="U30" s="120"/>
      <c r="V30" s="107"/>
      <c r="W30" s="107"/>
      <c r="X30" s="107"/>
      <c r="Y30" s="120"/>
    </row>
    <row r="31" spans="1:25" ht="37.5" customHeight="1">
      <c r="A31" s="33" t="s">
        <v>14</v>
      </c>
      <c r="B31" s="87"/>
      <c r="C31" s="88">
        <f aca="true" t="shared" si="0" ref="C31:Y31">SUM(C27:C30)</f>
        <v>442059</v>
      </c>
      <c r="D31" s="88">
        <f t="shared" si="0"/>
        <v>97253</v>
      </c>
      <c r="E31" s="88">
        <f t="shared" si="0"/>
        <v>0</v>
      </c>
      <c r="F31" s="88">
        <f t="shared" si="0"/>
        <v>0</v>
      </c>
      <c r="G31" s="88">
        <f t="shared" si="0"/>
        <v>0</v>
      </c>
      <c r="H31" s="88">
        <f t="shared" si="0"/>
        <v>0</v>
      </c>
      <c r="I31" s="88">
        <f t="shared" si="0"/>
        <v>0</v>
      </c>
      <c r="J31" s="88">
        <f t="shared" si="0"/>
        <v>0</v>
      </c>
      <c r="K31" s="88">
        <f t="shared" si="0"/>
        <v>0</v>
      </c>
      <c r="L31" s="88">
        <f t="shared" si="0"/>
        <v>0</v>
      </c>
      <c r="M31" s="88">
        <f t="shared" si="0"/>
        <v>0</v>
      </c>
      <c r="N31" s="88">
        <f t="shared" si="0"/>
        <v>0</v>
      </c>
      <c r="O31" s="88">
        <f t="shared" si="0"/>
        <v>499779</v>
      </c>
      <c r="P31" s="88">
        <f t="shared" si="0"/>
        <v>0</v>
      </c>
      <c r="Q31" s="88">
        <f t="shared" si="0"/>
        <v>0</v>
      </c>
      <c r="R31" s="88">
        <f t="shared" si="0"/>
        <v>0</v>
      </c>
      <c r="S31" s="88">
        <f t="shared" si="0"/>
        <v>1039091</v>
      </c>
      <c r="T31" s="38">
        <f t="shared" si="0"/>
        <v>0</v>
      </c>
      <c r="U31" s="88">
        <f t="shared" si="0"/>
        <v>499779</v>
      </c>
      <c r="V31" s="88">
        <f t="shared" si="0"/>
        <v>0</v>
      </c>
      <c r="W31" s="88">
        <f t="shared" si="0"/>
        <v>539312</v>
      </c>
      <c r="X31" s="88">
        <f t="shared" si="0"/>
        <v>499779</v>
      </c>
      <c r="Y31" s="88">
        <f t="shared" si="0"/>
        <v>0</v>
      </c>
    </row>
    <row r="32" spans="1:25" ht="43.5" customHeight="1">
      <c r="A32" s="172" t="s">
        <v>23</v>
      </c>
      <c r="B32" s="89" t="s">
        <v>82</v>
      </c>
      <c r="C32" s="90"/>
      <c r="D32" s="90"/>
      <c r="E32" s="90"/>
      <c r="F32" s="90"/>
      <c r="G32" s="90"/>
      <c r="H32" s="90"/>
      <c r="I32" s="90">
        <f>-639312-210000</f>
        <v>-849312</v>
      </c>
      <c r="J32" s="90"/>
      <c r="K32" s="90"/>
      <c r="L32" s="90"/>
      <c r="M32" s="90"/>
      <c r="N32" s="90"/>
      <c r="O32" s="90"/>
      <c r="P32" s="90"/>
      <c r="Q32" s="90"/>
      <c r="R32" s="90"/>
      <c r="S32" s="84">
        <f>SUM(C32:R32)</f>
        <v>-849312</v>
      </c>
      <c r="T32" s="37"/>
      <c r="U32" s="120"/>
      <c r="V32" s="107"/>
      <c r="W32" s="107">
        <f>S32</f>
        <v>-849312</v>
      </c>
      <c r="X32" s="107"/>
      <c r="Y32" s="107"/>
    </row>
    <row r="33" spans="1:25" ht="43.5" customHeight="1">
      <c r="A33" s="173"/>
      <c r="B33" s="89" t="s">
        <v>94</v>
      </c>
      <c r="C33" s="90"/>
      <c r="D33" s="90"/>
      <c r="E33" s="90">
        <v>-79000</v>
      </c>
      <c r="F33" s="90"/>
      <c r="G33" s="90"/>
      <c r="H33" s="90"/>
      <c r="I33" s="90">
        <v>-50000</v>
      </c>
      <c r="J33" s="90"/>
      <c r="K33" s="90"/>
      <c r="L33" s="90"/>
      <c r="M33" s="90"/>
      <c r="N33" s="90"/>
      <c r="O33" s="90"/>
      <c r="P33" s="90"/>
      <c r="Q33" s="90"/>
      <c r="R33" s="90"/>
      <c r="S33" s="84">
        <f>SUM(C33:R33)</f>
        <v>-129000</v>
      </c>
      <c r="T33" s="37"/>
      <c r="U33" s="120"/>
      <c r="V33" s="107"/>
      <c r="W33" s="107">
        <f>S33</f>
        <v>-129000</v>
      </c>
      <c r="X33" s="107"/>
      <c r="Y33" s="107"/>
    </row>
    <row r="34" spans="1:25" ht="43.5" customHeight="1">
      <c r="A34" s="173"/>
      <c r="B34" s="89" t="s">
        <v>95</v>
      </c>
      <c r="C34" s="90"/>
      <c r="D34" s="90"/>
      <c r="E34" s="90"/>
      <c r="F34" s="90"/>
      <c r="G34" s="90"/>
      <c r="H34" s="90"/>
      <c r="I34" s="90">
        <v>-40000</v>
      </c>
      <c r="J34" s="90"/>
      <c r="K34" s="90"/>
      <c r="L34" s="90"/>
      <c r="M34" s="90"/>
      <c r="N34" s="90"/>
      <c r="O34" s="90"/>
      <c r="P34" s="90"/>
      <c r="Q34" s="90"/>
      <c r="R34" s="90"/>
      <c r="S34" s="84">
        <f>SUM(C34:R34)</f>
        <v>-40000</v>
      </c>
      <c r="T34" s="37"/>
      <c r="U34" s="120"/>
      <c r="V34" s="107"/>
      <c r="W34" s="107">
        <f>S34</f>
        <v>-40000</v>
      </c>
      <c r="X34" s="107"/>
      <c r="Y34" s="107"/>
    </row>
    <row r="35" spans="1:25" s="23" customFormat="1" ht="43.5" customHeight="1">
      <c r="A35" s="173"/>
      <c r="B35" s="89" t="s">
        <v>96</v>
      </c>
      <c r="C35" s="90"/>
      <c r="D35" s="90"/>
      <c r="E35" s="90"/>
      <c r="F35" s="90"/>
      <c r="G35" s="90">
        <v>300000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84">
        <f>SUM(C35:R35)</f>
        <v>300000</v>
      </c>
      <c r="T35" s="124" t="s">
        <v>98</v>
      </c>
      <c r="U35" s="107"/>
      <c r="V35" s="107"/>
      <c r="W35" s="107">
        <f>S35</f>
        <v>300000</v>
      </c>
      <c r="X35" s="107"/>
      <c r="Y35" s="107"/>
    </row>
    <row r="36" spans="1:25" ht="43.5" customHeight="1">
      <c r="A36" s="33" t="s">
        <v>14</v>
      </c>
      <c r="B36" s="87"/>
      <c r="C36" s="91">
        <f aca="true" t="shared" si="1" ref="C36:Y36">SUM(C32:C35)</f>
        <v>0</v>
      </c>
      <c r="D36" s="91">
        <f t="shared" si="1"/>
        <v>0</v>
      </c>
      <c r="E36" s="91">
        <f t="shared" si="1"/>
        <v>-79000</v>
      </c>
      <c r="F36" s="91">
        <f t="shared" si="1"/>
        <v>0</v>
      </c>
      <c r="G36" s="91">
        <f t="shared" si="1"/>
        <v>300000</v>
      </c>
      <c r="H36" s="91">
        <f t="shared" si="1"/>
        <v>0</v>
      </c>
      <c r="I36" s="91">
        <f t="shared" si="1"/>
        <v>-939312</v>
      </c>
      <c r="J36" s="91">
        <f t="shared" si="1"/>
        <v>0</v>
      </c>
      <c r="K36" s="91">
        <f t="shared" si="1"/>
        <v>0</v>
      </c>
      <c r="L36" s="91">
        <f t="shared" si="1"/>
        <v>0</v>
      </c>
      <c r="M36" s="91">
        <f t="shared" si="1"/>
        <v>0</v>
      </c>
      <c r="N36" s="91">
        <f t="shared" si="1"/>
        <v>0</v>
      </c>
      <c r="O36" s="91">
        <f t="shared" si="1"/>
        <v>0</v>
      </c>
      <c r="P36" s="91">
        <f t="shared" si="1"/>
        <v>0</v>
      </c>
      <c r="Q36" s="91">
        <f t="shared" si="1"/>
        <v>0</v>
      </c>
      <c r="R36" s="91">
        <f t="shared" si="1"/>
        <v>0</v>
      </c>
      <c r="S36" s="91">
        <f t="shared" si="1"/>
        <v>-718312</v>
      </c>
      <c r="T36" s="125">
        <f t="shared" si="1"/>
        <v>0</v>
      </c>
      <c r="U36" s="91">
        <f t="shared" si="1"/>
        <v>0</v>
      </c>
      <c r="V36" s="91">
        <f t="shared" si="1"/>
        <v>0</v>
      </c>
      <c r="W36" s="91">
        <f t="shared" si="1"/>
        <v>-718312</v>
      </c>
      <c r="X36" s="91">
        <f t="shared" si="1"/>
        <v>0</v>
      </c>
      <c r="Y36" s="91">
        <f t="shared" si="1"/>
        <v>0</v>
      </c>
    </row>
    <row r="37" spans="1:25" s="15" customFormat="1" ht="43.5" customHeight="1" hidden="1">
      <c r="A37" s="172" t="s">
        <v>27</v>
      </c>
      <c r="B37" s="92"/>
      <c r="C37" s="90"/>
      <c r="D37" s="90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>
        <f>SUM(C37:R37)</f>
        <v>0</v>
      </c>
      <c r="T37" s="124"/>
      <c r="U37" s="107"/>
      <c r="V37" s="107"/>
      <c r="W37" s="107"/>
      <c r="X37" s="107"/>
      <c r="Y37" s="107"/>
    </row>
    <row r="38" spans="1:25" ht="43.5" customHeight="1" hidden="1">
      <c r="A38" s="173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84">
        <f>SUM(C38:R38)</f>
        <v>0</v>
      </c>
      <c r="T38" s="37"/>
      <c r="U38" s="107"/>
      <c r="V38" s="107"/>
      <c r="W38" s="107"/>
      <c r="X38" s="107"/>
      <c r="Y38" s="107"/>
    </row>
    <row r="39" spans="1:25" ht="43.5" customHeight="1" hidden="1">
      <c r="A39" s="173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84">
        <f>SUM(C39:R39)</f>
        <v>0</v>
      </c>
      <c r="T39" s="37"/>
      <c r="U39" s="107"/>
      <c r="V39" s="107"/>
      <c r="W39" s="107"/>
      <c r="X39" s="107"/>
      <c r="Y39" s="107"/>
    </row>
    <row r="40" spans="1:25" ht="43.5" customHeight="1" hidden="1">
      <c r="A40" s="33" t="s">
        <v>14</v>
      </c>
      <c r="B40" s="87"/>
      <c r="C40" s="88">
        <f aca="true" t="shared" si="2" ref="C40:Y40">SUM(C37:C39)</f>
        <v>0</v>
      </c>
      <c r="D40" s="88">
        <f t="shared" si="2"/>
        <v>0</v>
      </c>
      <c r="E40" s="88">
        <f t="shared" si="2"/>
        <v>0</v>
      </c>
      <c r="F40" s="88">
        <f t="shared" si="2"/>
        <v>0</v>
      </c>
      <c r="G40" s="88">
        <f t="shared" si="2"/>
        <v>0</v>
      </c>
      <c r="H40" s="88">
        <f t="shared" si="2"/>
        <v>0</v>
      </c>
      <c r="I40" s="88">
        <f t="shared" si="2"/>
        <v>0</v>
      </c>
      <c r="J40" s="88">
        <f t="shared" si="2"/>
        <v>0</v>
      </c>
      <c r="K40" s="88">
        <f t="shared" si="2"/>
        <v>0</v>
      </c>
      <c r="L40" s="88">
        <f t="shared" si="2"/>
        <v>0</v>
      </c>
      <c r="M40" s="88"/>
      <c r="N40" s="88">
        <f t="shared" si="2"/>
        <v>0</v>
      </c>
      <c r="O40" s="88">
        <f t="shared" si="2"/>
        <v>0</v>
      </c>
      <c r="P40" s="88">
        <f>SUM(P37:P39)</f>
        <v>0</v>
      </c>
      <c r="Q40" s="88">
        <f t="shared" si="2"/>
        <v>0</v>
      </c>
      <c r="R40" s="88">
        <f t="shared" si="2"/>
        <v>0</v>
      </c>
      <c r="S40" s="88">
        <f t="shared" si="2"/>
        <v>0</v>
      </c>
      <c r="T40" s="38">
        <f t="shared" si="2"/>
        <v>0</v>
      </c>
      <c r="U40" s="88">
        <f t="shared" si="2"/>
        <v>0</v>
      </c>
      <c r="V40" s="88">
        <f t="shared" si="2"/>
        <v>0</v>
      </c>
      <c r="W40" s="88">
        <f t="shared" si="2"/>
        <v>0</v>
      </c>
      <c r="X40" s="88">
        <f t="shared" si="2"/>
        <v>0</v>
      </c>
      <c r="Y40" s="88">
        <f t="shared" si="2"/>
        <v>0</v>
      </c>
    </row>
    <row r="41" spans="1:25" s="2" customFormat="1" ht="43.5" customHeight="1">
      <c r="A41" s="172" t="s">
        <v>29</v>
      </c>
      <c r="B41" s="93" t="s">
        <v>80</v>
      </c>
      <c r="C41" s="94">
        <v>-16362</v>
      </c>
      <c r="D41" s="94">
        <v>-3600</v>
      </c>
      <c r="E41" s="94"/>
      <c r="F41" s="94"/>
      <c r="G41" s="94"/>
      <c r="H41" s="94"/>
      <c r="I41" s="94"/>
      <c r="J41" s="94"/>
      <c r="K41" s="94">
        <v>-28000</v>
      </c>
      <c r="L41" s="94"/>
      <c r="M41" s="94"/>
      <c r="N41" s="94"/>
      <c r="O41" s="94"/>
      <c r="P41" s="94"/>
      <c r="Q41" s="94"/>
      <c r="R41" s="94"/>
      <c r="S41" s="95">
        <f>SUM(C41:R41)</f>
        <v>-47962</v>
      </c>
      <c r="T41" s="132"/>
      <c r="U41" s="121"/>
      <c r="V41" s="108">
        <f>S41</f>
        <v>-47962</v>
      </c>
      <c r="W41" s="108">
        <f>S41</f>
        <v>-47962</v>
      </c>
      <c r="X41" s="108"/>
      <c r="Y41" s="108"/>
    </row>
    <row r="42" spans="1:25" s="2" customFormat="1" ht="43.5" customHeight="1" hidden="1">
      <c r="A42" s="173"/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5">
        <f>SUM(C42:R42)</f>
        <v>0</v>
      </c>
      <c r="T42" s="132"/>
      <c r="U42" s="121"/>
      <c r="V42" s="108">
        <f>S42</f>
        <v>0</v>
      </c>
      <c r="W42" s="108">
        <f>S42</f>
        <v>0</v>
      </c>
      <c r="X42" s="108"/>
      <c r="Y42" s="108"/>
    </row>
    <row r="43" spans="1:25" s="2" customFormat="1" ht="43.5" customHeight="1" hidden="1">
      <c r="A43" s="173"/>
      <c r="B43" s="93" t="s">
        <v>53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5">
        <f>SUM(C43:R43)</f>
        <v>0</v>
      </c>
      <c r="T43" s="126"/>
      <c r="U43" s="121">
        <f>S43</f>
        <v>0</v>
      </c>
      <c r="V43" s="108"/>
      <c r="W43" s="108">
        <f>S43</f>
        <v>0</v>
      </c>
      <c r="X43" s="108"/>
      <c r="Y43" s="108"/>
    </row>
    <row r="44" spans="1:25" s="2" customFormat="1" ht="72" customHeight="1">
      <c r="A44" s="173"/>
      <c r="B44" s="93" t="s">
        <v>81</v>
      </c>
      <c r="C44" s="94">
        <v>16362</v>
      </c>
      <c r="D44" s="94">
        <v>3600</v>
      </c>
      <c r="E44" s="94"/>
      <c r="F44" s="94"/>
      <c r="G44" s="94">
        <v>-235</v>
      </c>
      <c r="H44" s="94"/>
      <c r="I44" s="94"/>
      <c r="J44" s="94"/>
      <c r="K44" s="94">
        <v>28000</v>
      </c>
      <c r="L44" s="94"/>
      <c r="M44" s="94">
        <v>235</v>
      </c>
      <c r="N44" s="94"/>
      <c r="O44" s="94"/>
      <c r="P44" s="94"/>
      <c r="Q44" s="94"/>
      <c r="R44" s="94"/>
      <c r="S44" s="95">
        <f>SUM(C44:R44)</f>
        <v>47962</v>
      </c>
      <c r="T44" s="126" t="s">
        <v>91</v>
      </c>
      <c r="U44" s="121"/>
      <c r="V44" s="108">
        <f>S44</f>
        <v>47962</v>
      </c>
      <c r="W44" s="108">
        <f>S44</f>
        <v>47962</v>
      </c>
      <c r="X44" s="108"/>
      <c r="Y44" s="108"/>
    </row>
    <row r="45" spans="1:25" ht="43.5" customHeight="1" hidden="1">
      <c r="A45" s="174"/>
      <c r="B45" s="93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84">
        <f>SUM(C45:R45)</f>
        <v>0</v>
      </c>
      <c r="T45" s="127"/>
      <c r="U45" s="106"/>
      <c r="V45" s="108">
        <f>S45</f>
        <v>0</v>
      </c>
      <c r="W45" s="108">
        <f>S45</f>
        <v>0</v>
      </c>
      <c r="X45" s="108"/>
      <c r="Y45" s="108"/>
    </row>
    <row r="46" spans="1:25" ht="43.5" customHeight="1">
      <c r="A46" s="119" t="s">
        <v>14</v>
      </c>
      <c r="B46" s="97"/>
      <c r="C46" s="88">
        <f aca="true" t="shared" si="3" ref="C46:Y46">SUM(C41:C45)</f>
        <v>0</v>
      </c>
      <c r="D46" s="88">
        <f t="shared" si="3"/>
        <v>0</v>
      </c>
      <c r="E46" s="88">
        <f t="shared" si="3"/>
        <v>0</v>
      </c>
      <c r="F46" s="88">
        <f t="shared" si="3"/>
        <v>0</v>
      </c>
      <c r="G46" s="88">
        <f t="shared" si="3"/>
        <v>-235</v>
      </c>
      <c r="H46" s="88">
        <f t="shared" si="3"/>
        <v>0</v>
      </c>
      <c r="I46" s="88">
        <f t="shared" si="3"/>
        <v>0</v>
      </c>
      <c r="J46" s="88">
        <f t="shared" si="3"/>
        <v>0</v>
      </c>
      <c r="K46" s="88">
        <f t="shared" si="3"/>
        <v>0</v>
      </c>
      <c r="L46" s="88">
        <f t="shared" si="3"/>
        <v>0</v>
      </c>
      <c r="M46" s="88">
        <f t="shared" si="3"/>
        <v>235</v>
      </c>
      <c r="N46" s="88">
        <f t="shared" si="3"/>
        <v>0</v>
      </c>
      <c r="O46" s="88">
        <f t="shared" si="3"/>
        <v>0</v>
      </c>
      <c r="P46" s="88">
        <f>SUM(P41:P45)</f>
        <v>0</v>
      </c>
      <c r="Q46" s="88">
        <f t="shared" si="3"/>
        <v>0</v>
      </c>
      <c r="R46" s="88">
        <f>SUM(R41:R45)</f>
        <v>0</v>
      </c>
      <c r="S46" s="88">
        <f t="shared" si="3"/>
        <v>0</v>
      </c>
      <c r="T46" s="38">
        <f t="shared" si="3"/>
        <v>0</v>
      </c>
      <c r="U46" s="88">
        <f t="shared" si="3"/>
        <v>0</v>
      </c>
      <c r="V46" s="88">
        <f t="shared" si="3"/>
        <v>0</v>
      </c>
      <c r="W46" s="88">
        <f>SUM(W41:W45)</f>
        <v>0</v>
      </c>
      <c r="X46" s="88">
        <f>SUM(X41:X45)</f>
        <v>0</v>
      </c>
      <c r="Y46" s="88">
        <f t="shared" si="3"/>
        <v>0</v>
      </c>
    </row>
    <row r="47" spans="1:25" s="2" customFormat="1" ht="39" customHeight="1">
      <c r="A47" s="172" t="s">
        <v>22</v>
      </c>
      <c r="B47" s="93" t="s">
        <v>67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>
        <v>-40400</v>
      </c>
      <c r="O47" s="94"/>
      <c r="P47" s="94"/>
      <c r="Q47" s="94"/>
      <c r="R47" s="94"/>
      <c r="S47" s="95">
        <f>SUM(C47:R47)</f>
        <v>-40400</v>
      </c>
      <c r="T47" s="177" t="s">
        <v>70</v>
      </c>
      <c r="U47" s="121"/>
      <c r="V47" s="107">
        <f>S47</f>
        <v>-40400</v>
      </c>
      <c r="W47" s="107">
        <f>S47</f>
        <v>-40400</v>
      </c>
      <c r="X47" s="107"/>
      <c r="Y47" s="108"/>
    </row>
    <row r="48" spans="1:25" s="2" customFormat="1" ht="39" customHeight="1">
      <c r="A48" s="173"/>
      <c r="B48" s="98" t="s">
        <v>68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>
        <v>-47700</v>
      </c>
      <c r="O48" s="94"/>
      <c r="P48" s="94"/>
      <c r="Q48" s="94"/>
      <c r="R48" s="94"/>
      <c r="S48" s="95">
        <f>SUM(C48:R48)</f>
        <v>-47700</v>
      </c>
      <c r="T48" s="178"/>
      <c r="U48" s="121"/>
      <c r="V48" s="107"/>
      <c r="W48" s="107">
        <f>S48</f>
        <v>-47700</v>
      </c>
      <c r="X48" s="107"/>
      <c r="Y48" s="108"/>
    </row>
    <row r="49" spans="1:25" s="2" customFormat="1" ht="39" customHeight="1">
      <c r="A49" s="173"/>
      <c r="B49" s="98" t="s">
        <v>57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>
        <v>-14935</v>
      </c>
      <c r="O49" s="94"/>
      <c r="P49" s="94"/>
      <c r="Q49" s="94"/>
      <c r="R49" s="94"/>
      <c r="S49" s="95">
        <f>SUM(C49:R49)</f>
        <v>-14935</v>
      </c>
      <c r="T49" s="179"/>
      <c r="U49" s="121"/>
      <c r="V49" s="107"/>
      <c r="W49" s="107">
        <f>S49</f>
        <v>-14935</v>
      </c>
      <c r="X49" s="107"/>
      <c r="Y49" s="108"/>
    </row>
    <row r="50" spans="1:25" s="2" customFormat="1" ht="39" customHeight="1">
      <c r="A50" s="173"/>
      <c r="B50" s="98" t="s">
        <v>56</v>
      </c>
      <c r="C50" s="94"/>
      <c r="D50" s="94"/>
      <c r="E50" s="94">
        <v>-100000</v>
      </c>
      <c r="F50" s="94"/>
      <c r="G50" s="94">
        <v>-100000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>
        <f>SUM(C50:R50)</f>
        <v>-200000</v>
      </c>
      <c r="T50" s="128"/>
      <c r="U50" s="121"/>
      <c r="V50" s="107"/>
      <c r="W50" s="107">
        <f>S50</f>
        <v>-200000</v>
      </c>
      <c r="X50" s="107"/>
      <c r="Y50" s="108"/>
    </row>
    <row r="51" spans="1:25" ht="39" customHeight="1">
      <c r="A51" s="174"/>
      <c r="B51" s="98" t="s">
        <v>69</v>
      </c>
      <c r="C51" s="90">
        <v>84450</v>
      </c>
      <c r="D51" s="90">
        <v>18585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5">
        <f>SUM(C51:R51)</f>
        <v>103035</v>
      </c>
      <c r="T51" s="129" t="s">
        <v>90</v>
      </c>
      <c r="U51" s="107"/>
      <c r="V51" s="107">
        <f>S51</f>
        <v>103035</v>
      </c>
      <c r="W51" s="107">
        <f>S51</f>
        <v>103035</v>
      </c>
      <c r="X51" s="107"/>
      <c r="Y51" s="108"/>
    </row>
    <row r="52" spans="1:25" ht="37.5" customHeight="1">
      <c r="A52" s="119" t="s">
        <v>14</v>
      </c>
      <c r="B52" s="97"/>
      <c r="C52" s="88">
        <f aca="true" t="shared" si="4" ref="C52:R52">SUM(C47:C47)</f>
        <v>0</v>
      </c>
      <c r="D52" s="88">
        <f t="shared" si="4"/>
        <v>0</v>
      </c>
      <c r="E52" s="88">
        <f t="shared" si="4"/>
        <v>0</v>
      </c>
      <c r="F52" s="88">
        <f t="shared" si="4"/>
        <v>0</v>
      </c>
      <c r="G52" s="88">
        <f t="shared" si="4"/>
        <v>0</v>
      </c>
      <c r="H52" s="88">
        <f t="shared" si="4"/>
        <v>0</v>
      </c>
      <c r="I52" s="88">
        <f t="shared" si="4"/>
        <v>0</v>
      </c>
      <c r="J52" s="88">
        <f t="shared" si="4"/>
        <v>0</v>
      </c>
      <c r="K52" s="88">
        <f t="shared" si="4"/>
        <v>0</v>
      </c>
      <c r="L52" s="88">
        <f t="shared" si="4"/>
        <v>0</v>
      </c>
      <c r="M52" s="88">
        <f>SUM(M47:M47)</f>
        <v>0</v>
      </c>
      <c r="N52" s="88">
        <f t="shared" si="4"/>
        <v>-40400</v>
      </c>
      <c r="O52" s="88">
        <f t="shared" si="4"/>
        <v>0</v>
      </c>
      <c r="P52" s="88">
        <f t="shared" si="4"/>
        <v>0</v>
      </c>
      <c r="Q52" s="88">
        <f t="shared" si="4"/>
        <v>0</v>
      </c>
      <c r="R52" s="88">
        <f t="shared" si="4"/>
        <v>0</v>
      </c>
      <c r="S52" s="88">
        <f>SUM(S47:S51)</f>
        <v>-200000</v>
      </c>
      <c r="T52" s="38">
        <f aca="true" t="shared" si="5" ref="T52:Y52">SUM(T47:T47)</f>
        <v>0</v>
      </c>
      <c r="U52" s="88">
        <f t="shared" si="5"/>
        <v>0</v>
      </c>
      <c r="V52" s="88">
        <f>SUM(V47:V51)</f>
        <v>62635</v>
      </c>
      <c r="W52" s="88">
        <f>SUM(W47:W51)</f>
        <v>-200000</v>
      </c>
      <c r="X52" s="88">
        <f t="shared" si="5"/>
        <v>0</v>
      </c>
      <c r="Y52" s="88">
        <f t="shared" si="5"/>
        <v>0</v>
      </c>
    </row>
    <row r="53" spans="1:25" ht="40.5" customHeight="1">
      <c r="A53" s="197" t="s">
        <v>24</v>
      </c>
      <c r="B53" s="93"/>
      <c r="C53" s="94"/>
      <c r="D53" s="94"/>
      <c r="E53" s="94"/>
      <c r="F53" s="94"/>
      <c r="G53" s="94"/>
      <c r="H53" s="94"/>
      <c r="I53" s="99"/>
      <c r="J53" s="94"/>
      <c r="K53" s="94"/>
      <c r="L53" s="94"/>
      <c r="M53" s="94"/>
      <c r="N53" s="94"/>
      <c r="O53" s="94"/>
      <c r="P53" s="94"/>
      <c r="Q53" s="94"/>
      <c r="R53" s="94"/>
      <c r="S53" s="95">
        <f>SUM(C53:R53)</f>
        <v>0</v>
      </c>
      <c r="T53" s="37"/>
      <c r="U53" s="107"/>
      <c r="V53" s="107"/>
      <c r="W53" s="107"/>
      <c r="X53" s="140"/>
      <c r="Y53" s="140"/>
    </row>
    <row r="54" spans="1:25" ht="40.5" customHeight="1">
      <c r="A54" s="207"/>
      <c r="B54" s="93" t="s">
        <v>64</v>
      </c>
      <c r="C54" s="94"/>
      <c r="D54" s="94"/>
      <c r="E54" s="94"/>
      <c r="F54" s="94"/>
      <c r="G54" s="94"/>
      <c r="H54" s="94"/>
      <c r="I54" s="99"/>
      <c r="J54" s="94"/>
      <c r="K54" s="94"/>
      <c r="L54" s="94"/>
      <c r="M54" s="94"/>
      <c r="N54" s="94"/>
      <c r="O54" s="94"/>
      <c r="P54" s="94"/>
      <c r="Q54" s="94"/>
      <c r="R54" s="94">
        <v>-499779</v>
      </c>
      <c r="S54" s="95">
        <f>SUM(C54:R54)</f>
        <v>-499779</v>
      </c>
      <c r="T54" s="37"/>
      <c r="U54" s="107"/>
      <c r="V54" s="107"/>
      <c r="W54" s="107"/>
      <c r="X54" s="140">
        <f>S54</f>
        <v>-499779</v>
      </c>
      <c r="Y54" s="140"/>
    </row>
    <row r="55" spans="1:25" ht="40.5" customHeight="1" hidden="1">
      <c r="A55" s="198"/>
      <c r="B55" s="100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5">
        <f>SUM(C55:R55)</f>
        <v>0</v>
      </c>
      <c r="T55" s="37"/>
      <c r="U55" s="120"/>
      <c r="V55" s="107">
        <f>S55</f>
        <v>0</v>
      </c>
      <c r="W55" s="107"/>
      <c r="X55" s="107"/>
      <c r="Y55" s="107"/>
    </row>
    <row r="56" spans="1:25" ht="37.5" customHeight="1">
      <c r="A56" s="96" t="s">
        <v>14</v>
      </c>
      <c r="B56" s="101"/>
      <c r="C56" s="88">
        <f aca="true" t="shared" si="6" ref="C56:Y56">SUM(C53:C55)</f>
        <v>0</v>
      </c>
      <c r="D56" s="88">
        <f t="shared" si="6"/>
        <v>0</v>
      </c>
      <c r="E56" s="88">
        <f t="shared" si="6"/>
        <v>0</v>
      </c>
      <c r="F56" s="88">
        <f t="shared" si="6"/>
        <v>0</v>
      </c>
      <c r="G56" s="88">
        <f t="shared" si="6"/>
        <v>0</v>
      </c>
      <c r="H56" s="88">
        <f t="shared" si="6"/>
        <v>0</v>
      </c>
      <c r="I56" s="88">
        <f t="shared" si="6"/>
        <v>0</v>
      </c>
      <c r="J56" s="88">
        <f t="shared" si="6"/>
        <v>0</v>
      </c>
      <c r="K56" s="88">
        <f t="shared" si="6"/>
        <v>0</v>
      </c>
      <c r="L56" s="88">
        <f t="shared" si="6"/>
        <v>0</v>
      </c>
      <c r="M56" s="88">
        <f>SUM(M53:M55)</f>
        <v>0</v>
      </c>
      <c r="N56" s="88">
        <f t="shared" si="6"/>
        <v>0</v>
      </c>
      <c r="O56" s="88">
        <f t="shared" si="6"/>
        <v>0</v>
      </c>
      <c r="P56" s="88">
        <f t="shared" si="6"/>
        <v>0</v>
      </c>
      <c r="Q56" s="88">
        <f t="shared" si="6"/>
        <v>0</v>
      </c>
      <c r="R56" s="88">
        <f t="shared" si="6"/>
        <v>-499779</v>
      </c>
      <c r="S56" s="88">
        <f t="shared" si="6"/>
        <v>-499779</v>
      </c>
      <c r="T56" s="38">
        <f t="shared" si="6"/>
        <v>0</v>
      </c>
      <c r="U56" s="91">
        <f t="shared" si="6"/>
        <v>0</v>
      </c>
      <c r="V56" s="91">
        <f t="shared" si="6"/>
        <v>0</v>
      </c>
      <c r="W56" s="91">
        <f t="shared" si="6"/>
        <v>0</v>
      </c>
      <c r="X56" s="91">
        <f t="shared" si="6"/>
        <v>-499779</v>
      </c>
      <c r="Y56" s="91">
        <f t="shared" si="6"/>
        <v>0</v>
      </c>
    </row>
    <row r="57" spans="1:25" ht="51" customHeight="1">
      <c r="A57" s="102" t="s">
        <v>8</v>
      </c>
      <c r="B57" s="103"/>
      <c r="C57" s="104">
        <f aca="true" t="shared" si="7" ref="C57:Y57">C56+C52+C46+C40+C36+C31</f>
        <v>442059</v>
      </c>
      <c r="D57" s="104">
        <f t="shared" si="7"/>
        <v>97253</v>
      </c>
      <c r="E57" s="104">
        <f t="shared" si="7"/>
        <v>-79000</v>
      </c>
      <c r="F57" s="104">
        <f t="shared" si="7"/>
        <v>0</v>
      </c>
      <c r="G57" s="104">
        <f t="shared" si="7"/>
        <v>299765</v>
      </c>
      <c r="H57" s="104">
        <f t="shared" si="7"/>
        <v>0</v>
      </c>
      <c r="I57" s="104">
        <f t="shared" si="7"/>
        <v>-939312</v>
      </c>
      <c r="J57" s="104">
        <f t="shared" si="7"/>
        <v>0</v>
      </c>
      <c r="K57" s="104">
        <f t="shared" si="7"/>
        <v>0</v>
      </c>
      <c r="L57" s="104">
        <f t="shared" si="7"/>
        <v>0</v>
      </c>
      <c r="M57" s="104">
        <f t="shared" si="7"/>
        <v>235</v>
      </c>
      <c r="N57" s="104">
        <f t="shared" si="7"/>
        <v>-40400</v>
      </c>
      <c r="O57" s="104">
        <f t="shared" si="7"/>
        <v>499779</v>
      </c>
      <c r="P57" s="104">
        <f t="shared" si="7"/>
        <v>0</v>
      </c>
      <c r="Q57" s="104">
        <f t="shared" si="7"/>
        <v>0</v>
      </c>
      <c r="R57" s="104">
        <f t="shared" si="7"/>
        <v>-499779</v>
      </c>
      <c r="S57" s="104">
        <f t="shared" si="7"/>
        <v>-379000</v>
      </c>
      <c r="T57" s="130">
        <f t="shared" si="7"/>
        <v>0</v>
      </c>
      <c r="U57" s="104">
        <f t="shared" si="7"/>
        <v>499779</v>
      </c>
      <c r="V57" s="104">
        <f t="shared" si="7"/>
        <v>62635</v>
      </c>
      <c r="W57" s="104">
        <f t="shared" si="7"/>
        <v>-379000</v>
      </c>
      <c r="X57" s="141">
        <f t="shared" si="7"/>
        <v>0</v>
      </c>
      <c r="Y57" s="141">
        <f t="shared" si="7"/>
        <v>0</v>
      </c>
    </row>
    <row r="58" spans="1:25" ht="24.7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31"/>
      <c r="U58" s="24"/>
      <c r="V58" s="24"/>
      <c r="W58" s="142"/>
      <c r="X58" s="142"/>
      <c r="Y58" s="142"/>
    </row>
    <row r="59" spans="1:34" s="3" customFormat="1" ht="72" customHeight="1">
      <c r="A59" s="161" t="s">
        <v>62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81"/>
      <c r="U59" s="25"/>
      <c r="V59" s="25"/>
      <c r="W59" s="143"/>
      <c r="X59" s="143"/>
      <c r="Y59" s="143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25" ht="38.25" customHeight="1">
      <c r="A60" s="171" t="s">
        <v>7</v>
      </c>
      <c r="B60" s="171" t="s">
        <v>9</v>
      </c>
      <c r="C60" s="195" t="s">
        <v>10</v>
      </c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87" t="s">
        <v>11</v>
      </c>
      <c r="T60" s="191" t="s">
        <v>16</v>
      </c>
      <c r="U60" s="185" t="s">
        <v>54</v>
      </c>
      <c r="V60" s="175" t="s">
        <v>58</v>
      </c>
      <c r="W60" s="193" t="s">
        <v>59</v>
      </c>
      <c r="X60" s="193"/>
      <c r="Y60" s="193" t="s">
        <v>88</v>
      </c>
    </row>
    <row r="61" spans="1:25" ht="39" customHeight="1">
      <c r="A61" s="171"/>
      <c r="B61" s="171"/>
      <c r="C61" s="152">
        <v>3110</v>
      </c>
      <c r="D61" s="152">
        <v>3121</v>
      </c>
      <c r="E61" s="152">
        <v>3122</v>
      </c>
      <c r="F61" s="152">
        <v>3132</v>
      </c>
      <c r="G61" s="152">
        <v>3142</v>
      </c>
      <c r="H61" s="152">
        <v>3210</v>
      </c>
      <c r="I61" s="152">
        <v>3220</v>
      </c>
      <c r="J61" s="152">
        <v>3240</v>
      </c>
      <c r="K61" s="152"/>
      <c r="L61" s="152"/>
      <c r="M61" s="152"/>
      <c r="N61" s="152"/>
      <c r="O61" s="152"/>
      <c r="P61" s="152"/>
      <c r="Q61" s="152"/>
      <c r="R61" s="152"/>
      <c r="S61" s="188"/>
      <c r="T61" s="192"/>
      <c r="U61" s="186"/>
      <c r="V61" s="176"/>
      <c r="W61" s="194"/>
      <c r="X61" s="194"/>
      <c r="Y61" s="194"/>
    </row>
    <row r="62" spans="1:25" ht="45.75" customHeight="1">
      <c r="A62" s="172" t="s">
        <v>21</v>
      </c>
      <c r="B62" s="100" t="s">
        <v>85</v>
      </c>
      <c r="C62" s="107"/>
      <c r="D62" s="108"/>
      <c r="E62" s="108"/>
      <c r="F62" s="109"/>
      <c r="G62" s="108">
        <v>140400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84">
        <f>SUM(C62:R62)</f>
        <v>140400</v>
      </c>
      <c r="T62" s="149" t="s">
        <v>83</v>
      </c>
      <c r="U62" s="109"/>
      <c r="V62" s="107">
        <f>S62</f>
        <v>140400</v>
      </c>
      <c r="W62" s="107">
        <f>S62</f>
        <v>140400</v>
      </c>
      <c r="X62" s="107"/>
      <c r="Y62" s="109"/>
    </row>
    <row r="63" spans="1:25" ht="78" customHeight="1">
      <c r="A63" s="173"/>
      <c r="B63" s="100" t="s">
        <v>85</v>
      </c>
      <c r="C63" s="107"/>
      <c r="D63" s="108"/>
      <c r="E63" s="108">
        <v>119000</v>
      </c>
      <c r="F63" s="109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84">
        <f>SUM(C63:R63)</f>
        <v>119000</v>
      </c>
      <c r="T63" s="48" t="s">
        <v>84</v>
      </c>
      <c r="U63" s="109"/>
      <c r="V63" s="107"/>
      <c r="W63" s="107">
        <f>S63-Y63</f>
        <v>100000</v>
      </c>
      <c r="X63" s="107"/>
      <c r="Y63" s="109">
        <v>19000</v>
      </c>
    </row>
    <row r="64" spans="1:25" ht="100.5" customHeight="1">
      <c r="A64" s="173"/>
      <c r="B64" s="100" t="s">
        <v>86</v>
      </c>
      <c r="C64" s="107"/>
      <c r="D64" s="108"/>
      <c r="E64" s="108">
        <v>-140400</v>
      </c>
      <c r="F64" s="110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84">
        <f>SUM(C64:R64)</f>
        <v>-140400</v>
      </c>
      <c r="T64" s="39" t="s">
        <v>87</v>
      </c>
      <c r="U64" s="109"/>
      <c r="V64" s="107"/>
      <c r="W64" s="107">
        <f>S64</f>
        <v>-140400</v>
      </c>
      <c r="X64" s="112"/>
      <c r="Y64" s="109"/>
    </row>
    <row r="65" spans="1:25" ht="45.75" customHeight="1" hidden="1">
      <c r="A65" s="174"/>
      <c r="B65" s="111"/>
      <c r="C65" s="112"/>
      <c r="D65" s="112"/>
      <c r="E65" s="112"/>
      <c r="F65" s="112"/>
      <c r="G65" s="108"/>
      <c r="H65" s="112"/>
      <c r="I65" s="112"/>
      <c r="J65" s="112"/>
      <c r="K65" s="112"/>
      <c r="L65" s="113"/>
      <c r="M65" s="113"/>
      <c r="N65" s="113"/>
      <c r="O65" s="113"/>
      <c r="P65" s="113"/>
      <c r="Q65" s="113"/>
      <c r="R65" s="113"/>
      <c r="S65" s="95">
        <f>SUM(C65:R65)</f>
        <v>0</v>
      </c>
      <c r="T65" s="39"/>
      <c r="U65" s="109"/>
      <c r="V65" s="107"/>
      <c r="W65" s="112">
        <f>S65</f>
        <v>0</v>
      </c>
      <c r="X65" s="112"/>
      <c r="Y65" s="109"/>
    </row>
    <row r="66" spans="1:25" s="34" customFormat="1" ht="45.75" customHeight="1">
      <c r="A66" s="33" t="s">
        <v>14</v>
      </c>
      <c r="B66" s="87" t="s">
        <v>15</v>
      </c>
      <c r="C66" s="88">
        <f>SUM(C62:C65)</f>
        <v>0</v>
      </c>
      <c r="D66" s="88">
        <f aca="true" t="shared" si="8" ref="D66:W66">SUM(D62:D65)</f>
        <v>0</v>
      </c>
      <c r="E66" s="88">
        <f t="shared" si="8"/>
        <v>-21400</v>
      </c>
      <c r="F66" s="88">
        <f t="shared" si="8"/>
        <v>0</v>
      </c>
      <c r="G66" s="88">
        <f t="shared" si="8"/>
        <v>140400</v>
      </c>
      <c r="H66" s="88">
        <f t="shared" si="8"/>
        <v>0</v>
      </c>
      <c r="I66" s="88">
        <f t="shared" si="8"/>
        <v>0</v>
      </c>
      <c r="J66" s="88">
        <f t="shared" si="8"/>
        <v>0</v>
      </c>
      <c r="K66" s="88">
        <f t="shared" si="8"/>
        <v>0</v>
      </c>
      <c r="L66" s="88">
        <f t="shared" si="8"/>
        <v>0</v>
      </c>
      <c r="M66" s="88">
        <f>SUM(M62:M65)</f>
        <v>0</v>
      </c>
      <c r="N66" s="88">
        <f t="shared" si="8"/>
        <v>0</v>
      </c>
      <c r="O66" s="88">
        <f t="shared" si="8"/>
        <v>0</v>
      </c>
      <c r="P66" s="88">
        <f t="shared" si="8"/>
        <v>0</v>
      </c>
      <c r="Q66" s="88">
        <f t="shared" si="8"/>
        <v>0</v>
      </c>
      <c r="R66" s="88">
        <f t="shared" si="8"/>
        <v>0</v>
      </c>
      <c r="S66" s="88">
        <f t="shared" si="8"/>
        <v>119000</v>
      </c>
      <c r="T66" s="38">
        <f>SUM(T62:T65)</f>
        <v>0</v>
      </c>
      <c r="U66" s="88">
        <f t="shared" si="8"/>
        <v>0</v>
      </c>
      <c r="V66" s="88">
        <f t="shared" si="8"/>
        <v>140400</v>
      </c>
      <c r="W66" s="88">
        <f t="shared" si="8"/>
        <v>100000</v>
      </c>
      <c r="X66" s="88">
        <f>SUM(X62:X63)</f>
        <v>0</v>
      </c>
      <c r="Y66" s="88">
        <f>SUM(Y62:Y63)</f>
        <v>19000</v>
      </c>
    </row>
    <row r="67" spans="1:25" ht="72" customHeight="1">
      <c r="A67" s="197" t="s">
        <v>23</v>
      </c>
      <c r="B67" s="100" t="s">
        <v>94</v>
      </c>
      <c r="C67" s="114">
        <v>79000</v>
      </c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95">
        <f>SUM(C67:R67)</f>
        <v>79000</v>
      </c>
      <c r="T67" s="39" t="s">
        <v>97</v>
      </c>
      <c r="U67" s="107"/>
      <c r="V67" s="122"/>
      <c r="W67" s="112">
        <f>S67</f>
        <v>79000</v>
      </c>
      <c r="X67" s="112"/>
      <c r="Y67" s="107"/>
    </row>
    <row r="68" spans="1:25" ht="49.5" customHeight="1">
      <c r="A68" s="198"/>
      <c r="B68" s="100"/>
      <c r="C68" s="114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84">
        <f>SUM(C68:R68)</f>
        <v>0</v>
      </c>
      <c r="T68" s="39"/>
      <c r="U68" s="107"/>
      <c r="V68" s="122">
        <f>S68</f>
        <v>0</v>
      </c>
      <c r="W68" s="112"/>
      <c r="X68" s="112"/>
      <c r="Y68" s="107"/>
    </row>
    <row r="69" spans="1:25" ht="49.5" customHeight="1">
      <c r="A69" s="33" t="s">
        <v>14</v>
      </c>
      <c r="B69" s="87"/>
      <c r="C69" s="88">
        <f aca="true" t="shared" si="9" ref="C69:S69">SUM(C67:C68)</f>
        <v>79000</v>
      </c>
      <c r="D69" s="88">
        <f t="shared" si="9"/>
        <v>0</v>
      </c>
      <c r="E69" s="88">
        <f t="shared" si="9"/>
        <v>0</v>
      </c>
      <c r="F69" s="88">
        <f t="shared" si="9"/>
        <v>0</v>
      </c>
      <c r="G69" s="88">
        <f t="shared" si="9"/>
        <v>0</v>
      </c>
      <c r="H69" s="88">
        <f t="shared" si="9"/>
        <v>0</v>
      </c>
      <c r="I69" s="88">
        <f t="shared" si="9"/>
        <v>0</v>
      </c>
      <c r="J69" s="88">
        <f t="shared" si="9"/>
        <v>0</v>
      </c>
      <c r="K69" s="88">
        <f t="shared" si="9"/>
        <v>0</v>
      </c>
      <c r="L69" s="88">
        <f t="shared" si="9"/>
        <v>0</v>
      </c>
      <c r="M69" s="88">
        <f t="shared" si="9"/>
        <v>0</v>
      </c>
      <c r="N69" s="88">
        <f t="shared" si="9"/>
        <v>0</v>
      </c>
      <c r="O69" s="88">
        <f t="shared" si="9"/>
        <v>0</v>
      </c>
      <c r="P69" s="88">
        <f t="shared" si="9"/>
        <v>0</v>
      </c>
      <c r="Q69" s="88">
        <f t="shared" si="9"/>
        <v>0</v>
      </c>
      <c r="R69" s="88">
        <f t="shared" si="9"/>
        <v>0</v>
      </c>
      <c r="S69" s="88">
        <f t="shared" si="9"/>
        <v>79000</v>
      </c>
      <c r="T69" s="38">
        <f>SUM(T35:T68)</f>
        <v>0</v>
      </c>
      <c r="U69" s="88">
        <f>SUM(U67:U68)</f>
        <v>0</v>
      </c>
      <c r="V69" s="88">
        <f>SUM(V67:V68)</f>
        <v>0</v>
      </c>
      <c r="W69" s="88">
        <f>SUM(W67:W68)</f>
        <v>79000</v>
      </c>
      <c r="X69" s="88">
        <f>SUM(X67:X68)</f>
        <v>0</v>
      </c>
      <c r="Y69" s="88">
        <f>SUM(Y67:Y68)</f>
        <v>0</v>
      </c>
    </row>
    <row r="70" spans="1:25" ht="49.5" customHeight="1" hidden="1">
      <c r="A70" s="172" t="s">
        <v>28</v>
      </c>
      <c r="B70" s="100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84">
        <f>SUM(C70:R70)</f>
        <v>0</v>
      </c>
      <c r="T70" s="37"/>
      <c r="U70" s="107"/>
      <c r="V70" s="107"/>
      <c r="W70" s="107"/>
      <c r="X70" s="107"/>
      <c r="Y70" s="107"/>
    </row>
    <row r="71" spans="1:25" ht="49.5" customHeight="1" hidden="1">
      <c r="A71" s="173"/>
      <c r="B71" s="100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84">
        <f>SUM(C71:R71)</f>
        <v>0</v>
      </c>
      <c r="T71" s="37"/>
      <c r="U71" s="107"/>
      <c r="V71" s="107"/>
      <c r="W71" s="107"/>
      <c r="X71" s="107"/>
      <c r="Y71" s="107"/>
    </row>
    <row r="72" spans="1:25" ht="49.5" customHeight="1" hidden="1">
      <c r="A72" s="174"/>
      <c r="B72" s="100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84">
        <f>SUM(C72:R72)</f>
        <v>0</v>
      </c>
      <c r="T72" s="37"/>
      <c r="U72" s="107"/>
      <c r="V72" s="107"/>
      <c r="W72" s="107"/>
      <c r="X72" s="107"/>
      <c r="Y72" s="107"/>
    </row>
    <row r="73" spans="1:25" ht="49.5" customHeight="1" hidden="1">
      <c r="A73" s="33" t="s">
        <v>14</v>
      </c>
      <c r="B73" s="87"/>
      <c r="C73" s="88">
        <f>SUM(C70:C72)</f>
        <v>0</v>
      </c>
      <c r="D73" s="88">
        <f aca="true" t="shared" si="10" ref="D73:U73">SUM(D70:D72)</f>
        <v>0</v>
      </c>
      <c r="E73" s="88">
        <f t="shared" si="10"/>
        <v>0</v>
      </c>
      <c r="F73" s="88">
        <f t="shared" si="10"/>
        <v>0</v>
      </c>
      <c r="G73" s="88">
        <f t="shared" si="10"/>
        <v>0</v>
      </c>
      <c r="H73" s="88">
        <f t="shared" si="10"/>
        <v>0</v>
      </c>
      <c r="I73" s="88">
        <f t="shared" si="10"/>
        <v>0</v>
      </c>
      <c r="J73" s="88">
        <f t="shared" si="10"/>
        <v>0</v>
      </c>
      <c r="K73" s="88">
        <f t="shared" si="10"/>
        <v>0</v>
      </c>
      <c r="L73" s="88">
        <f t="shared" si="10"/>
        <v>0</v>
      </c>
      <c r="M73" s="88">
        <f>SUM(M70:M72)</f>
        <v>0</v>
      </c>
      <c r="N73" s="88">
        <f>SUM(N70:N72)</f>
        <v>0</v>
      </c>
      <c r="O73" s="88">
        <f t="shared" si="10"/>
        <v>0</v>
      </c>
      <c r="P73" s="88">
        <f>SUM(P70:P72)</f>
        <v>0</v>
      </c>
      <c r="Q73" s="88">
        <f t="shared" si="10"/>
        <v>0</v>
      </c>
      <c r="R73" s="88">
        <f t="shared" si="10"/>
        <v>0</v>
      </c>
      <c r="S73" s="88">
        <f t="shared" si="10"/>
        <v>0</v>
      </c>
      <c r="T73" s="38">
        <f t="shared" si="10"/>
        <v>0</v>
      </c>
      <c r="U73" s="91">
        <f t="shared" si="10"/>
        <v>0</v>
      </c>
      <c r="V73" s="91">
        <f>SUM(V70:V72)</f>
        <v>0</v>
      </c>
      <c r="W73" s="91">
        <f>SUM(W70:W72)</f>
        <v>0</v>
      </c>
      <c r="X73" s="91">
        <f>SUM(X70:X72)</f>
        <v>0</v>
      </c>
      <c r="Y73" s="91">
        <f>SUM(Y70:Y72)</f>
        <v>0</v>
      </c>
    </row>
    <row r="74" spans="1:25" s="2" customFormat="1" ht="105.75" customHeight="1" hidden="1">
      <c r="A74" s="172" t="s">
        <v>29</v>
      </c>
      <c r="B74" s="100" t="s">
        <v>89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84">
        <f>SUM(C74:R74)</f>
        <v>0</v>
      </c>
      <c r="T74" s="150"/>
      <c r="U74" s="108"/>
      <c r="V74" s="107"/>
      <c r="W74" s="107">
        <f>S74</f>
        <v>0</v>
      </c>
      <c r="X74" s="107"/>
      <c r="Y74" s="108"/>
    </row>
    <row r="75" spans="1:25" s="2" customFormat="1" ht="49.5" customHeight="1" hidden="1">
      <c r="A75" s="173"/>
      <c r="B75" s="100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84">
        <f>SUM(C75:R75)</f>
        <v>0</v>
      </c>
      <c r="T75" s="39"/>
      <c r="U75" s="108"/>
      <c r="V75" s="107">
        <f>S75</f>
        <v>0</v>
      </c>
      <c r="W75" s="107"/>
      <c r="X75" s="107"/>
      <c r="Y75" s="108"/>
    </row>
    <row r="76" spans="1:25" s="2" customFormat="1" ht="49.5" customHeight="1" hidden="1">
      <c r="A76" s="173"/>
      <c r="B76" s="93"/>
      <c r="C76" s="115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84">
        <f>SUM(C76:R76)</f>
        <v>0</v>
      </c>
      <c r="T76" s="39"/>
      <c r="U76" s="108"/>
      <c r="V76" s="107">
        <f>S76</f>
        <v>0</v>
      </c>
      <c r="W76" s="107"/>
      <c r="X76" s="107"/>
      <c r="Y76" s="108"/>
    </row>
    <row r="77" spans="1:25" ht="49.5" customHeight="1" hidden="1">
      <c r="A77" s="33" t="s">
        <v>14</v>
      </c>
      <c r="B77" s="87"/>
      <c r="C77" s="88">
        <f aca="true" t="shared" si="11" ref="C77:W77">SUM(C74:C76)</f>
        <v>0</v>
      </c>
      <c r="D77" s="88">
        <f t="shared" si="11"/>
        <v>0</v>
      </c>
      <c r="E77" s="88">
        <f t="shared" si="11"/>
        <v>0</v>
      </c>
      <c r="F77" s="88">
        <f t="shared" si="11"/>
        <v>0</v>
      </c>
      <c r="G77" s="88">
        <f t="shared" si="11"/>
        <v>0</v>
      </c>
      <c r="H77" s="88">
        <f t="shared" si="11"/>
        <v>0</v>
      </c>
      <c r="I77" s="88">
        <f t="shared" si="11"/>
        <v>0</v>
      </c>
      <c r="J77" s="88">
        <f t="shared" si="11"/>
        <v>0</v>
      </c>
      <c r="K77" s="88">
        <f t="shared" si="11"/>
        <v>0</v>
      </c>
      <c r="L77" s="88">
        <f t="shared" si="11"/>
        <v>0</v>
      </c>
      <c r="M77" s="88">
        <f>SUM(M74:M76)</f>
        <v>0</v>
      </c>
      <c r="N77" s="88">
        <f t="shared" si="11"/>
        <v>0</v>
      </c>
      <c r="O77" s="88">
        <f t="shared" si="11"/>
        <v>0</v>
      </c>
      <c r="P77" s="88">
        <f t="shared" si="11"/>
        <v>0</v>
      </c>
      <c r="Q77" s="88">
        <f t="shared" si="11"/>
        <v>0</v>
      </c>
      <c r="R77" s="88">
        <f t="shared" si="11"/>
        <v>0</v>
      </c>
      <c r="S77" s="88">
        <f t="shared" si="11"/>
        <v>0</v>
      </c>
      <c r="T77" s="38">
        <f t="shared" si="11"/>
        <v>0</v>
      </c>
      <c r="U77" s="88">
        <f t="shared" si="11"/>
        <v>0</v>
      </c>
      <c r="V77" s="88">
        <f t="shared" si="11"/>
        <v>0</v>
      </c>
      <c r="W77" s="88">
        <f t="shared" si="11"/>
        <v>0</v>
      </c>
      <c r="X77" s="88">
        <f>SUM(X74:X74)</f>
        <v>0</v>
      </c>
      <c r="Y77" s="88">
        <f>SUM(Y74:Y74)</f>
        <v>0</v>
      </c>
    </row>
    <row r="78" spans="1:25" ht="49.5" customHeight="1" hidden="1">
      <c r="A78" s="172" t="s">
        <v>25</v>
      </c>
      <c r="B78" s="100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84">
        <f>SUM(C78:R78)</f>
        <v>0</v>
      </c>
      <c r="T78" s="39"/>
      <c r="U78" s="108"/>
      <c r="V78" s="107"/>
      <c r="W78" s="107"/>
      <c r="X78" s="107"/>
      <c r="Y78" s="107"/>
    </row>
    <row r="79" spans="1:25" ht="49.5" customHeight="1" hidden="1">
      <c r="A79" s="173"/>
      <c r="B79" s="100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84">
        <f>SUM(C79:R79)</f>
        <v>0</v>
      </c>
      <c r="T79" s="39"/>
      <c r="U79" s="107"/>
      <c r="V79" s="107">
        <f>S79</f>
        <v>0</v>
      </c>
      <c r="W79" s="107"/>
      <c r="X79" s="107"/>
      <c r="Y79" s="107"/>
    </row>
    <row r="80" spans="1:25" ht="49.5" customHeight="1" hidden="1">
      <c r="A80" s="173"/>
      <c r="B80" s="100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84">
        <f>SUM(C80:R80)</f>
        <v>0</v>
      </c>
      <c r="T80" s="39"/>
      <c r="U80" s="107"/>
      <c r="V80" s="107"/>
      <c r="W80" s="107"/>
      <c r="X80" s="107"/>
      <c r="Y80" s="107"/>
    </row>
    <row r="81" spans="1:25" ht="49.5" customHeight="1" hidden="1">
      <c r="A81" s="173"/>
      <c r="B81" s="100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84">
        <f>SUM(C81:R81)</f>
        <v>0</v>
      </c>
      <c r="T81" s="39"/>
      <c r="U81" s="107"/>
      <c r="V81" s="107">
        <f>S81</f>
        <v>0</v>
      </c>
      <c r="W81" s="107"/>
      <c r="X81" s="107"/>
      <c r="Y81" s="107"/>
    </row>
    <row r="82" spans="1:25" ht="109.5" customHeight="1">
      <c r="A82" s="174"/>
      <c r="B82" s="92" t="s">
        <v>71</v>
      </c>
      <c r="C82" s="118"/>
      <c r="D82" s="118"/>
      <c r="E82" s="118"/>
      <c r="F82" s="118"/>
      <c r="G82" s="118">
        <v>200000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84">
        <f>SUM(C82:R82)</f>
        <v>200000</v>
      </c>
      <c r="T82" s="39" t="s">
        <v>72</v>
      </c>
      <c r="U82" s="107"/>
      <c r="V82" s="107">
        <f>S82</f>
        <v>200000</v>
      </c>
      <c r="W82" s="107">
        <f>S82</f>
        <v>200000</v>
      </c>
      <c r="X82" s="107"/>
      <c r="Y82" s="107"/>
    </row>
    <row r="83" spans="1:25" ht="49.5" customHeight="1">
      <c r="A83" s="33" t="s">
        <v>14</v>
      </c>
      <c r="B83" s="87"/>
      <c r="C83" s="88">
        <f aca="true" t="shared" si="12" ref="C83:Y83">SUM(C78:C82)</f>
        <v>0</v>
      </c>
      <c r="D83" s="88">
        <f t="shared" si="12"/>
        <v>0</v>
      </c>
      <c r="E83" s="88">
        <f t="shared" si="12"/>
        <v>0</v>
      </c>
      <c r="F83" s="88">
        <f t="shared" si="12"/>
        <v>0</v>
      </c>
      <c r="G83" s="88">
        <f t="shared" si="12"/>
        <v>200000</v>
      </c>
      <c r="H83" s="88">
        <f t="shared" si="12"/>
        <v>0</v>
      </c>
      <c r="I83" s="88">
        <f t="shared" si="12"/>
        <v>0</v>
      </c>
      <c r="J83" s="88">
        <f t="shared" si="12"/>
        <v>0</v>
      </c>
      <c r="K83" s="88">
        <f t="shared" si="12"/>
        <v>0</v>
      </c>
      <c r="L83" s="88">
        <f t="shared" si="12"/>
        <v>0</v>
      </c>
      <c r="M83" s="88">
        <f>SUM(M78:M82)</f>
        <v>0</v>
      </c>
      <c r="N83" s="88"/>
      <c r="O83" s="88">
        <f t="shared" si="12"/>
        <v>0</v>
      </c>
      <c r="P83" s="88">
        <f>SUM(P78:P82)</f>
        <v>0</v>
      </c>
      <c r="Q83" s="88">
        <f t="shared" si="12"/>
        <v>0</v>
      </c>
      <c r="R83" s="88"/>
      <c r="S83" s="88">
        <f t="shared" si="12"/>
        <v>200000</v>
      </c>
      <c r="T83" s="38">
        <f t="shared" si="12"/>
        <v>0</v>
      </c>
      <c r="U83" s="88">
        <f t="shared" si="12"/>
        <v>0</v>
      </c>
      <c r="V83" s="88">
        <f t="shared" si="12"/>
        <v>200000</v>
      </c>
      <c r="W83" s="88">
        <f t="shared" si="12"/>
        <v>200000</v>
      </c>
      <c r="X83" s="88">
        <f t="shared" si="12"/>
        <v>0</v>
      </c>
      <c r="Y83" s="91">
        <f t="shared" si="12"/>
        <v>0</v>
      </c>
    </row>
    <row r="84" spans="1:25" ht="49.5" customHeight="1" hidden="1">
      <c r="A84" s="204" t="s">
        <v>24</v>
      </c>
      <c r="B84" s="100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95">
        <f>SUM(C84:R84)</f>
        <v>0</v>
      </c>
      <c r="T84" s="67"/>
      <c r="U84" s="107"/>
      <c r="V84" s="107"/>
      <c r="W84" s="107"/>
      <c r="X84" s="107"/>
      <c r="Y84" s="107"/>
    </row>
    <row r="85" spans="1:25" ht="49.5" customHeight="1" hidden="1">
      <c r="A85" s="205"/>
      <c r="B85" s="100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84">
        <f>SUM(C85:R85)</f>
        <v>0</v>
      </c>
      <c r="T85" s="67"/>
      <c r="U85" s="40"/>
      <c r="V85" s="40"/>
      <c r="W85" s="107"/>
      <c r="X85" s="107"/>
      <c r="Y85" s="107"/>
    </row>
    <row r="86" spans="1:25" ht="49.5" customHeight="1" hidden="1">
      <c r="A86" s="86" t="s">
        <v>14</v>
      </c>
      <c r="B86" s="87"/>
      <c r="C86" s="88">
        <f aca="true" t="shared" si="13" ref="C86:V86">SUM(C84:C85)</f>
        <v>0</v>
      </c>
      <c r="D86" s="88">
        <f t="shared" si="13"/>
        <v>0</v>
      </c>
      <c r="E86" s="88">
        <f t="shared" si="13"/>
        <v>0</v>
      </c>
      <c r="F86" s="88">
        <f t="shared" si="13"/>
        <v>0</v>
      </c>
      <c r="G86" s="88">
        <f t="shared" si="13"/>
        <v>0</v>
      </c>
      <c r="H86" s="88">
        <f t="shared" si="13"/>
        <v>0</v>
      </c>
      <c r="I86" s="88">
        <f t="shared" si="13"/>
        <v>0</v>
      </c>
      <c r="J86" s="88">
        <f aca="true" t="shared" si="14" ref="J86:R86">SUM(J84:J85)</f>
        <v>0</v>
      </c>
      <c r="K86" s="88">
        <f t="shared" si="14"/>
        <v>0</v>
      </c>
      <c r="L86" s="88">
        <f t="shared" si="14"/>
        <v>0</v>
      </c>
      <c r="M86" s="88">
        <f>SUM(M84:M85)</f>
        <v>0</v>
      </c>
      <c r="N86" s="88">
        <f t="shared" si="14"/>
        <v>0</v>
      </c>
      <c r="O86" s="88">
        <f t="shared" si="14"/>
        <v>0</v>
      </c>
      <c r="P86" s="88">
        <f t="shared" si="14"/>
        <v>0</v>
      </c>
      <c r="Q86" s="88">
        <f t="shared" si="14"/>
        <v>0</v>
      </c>
      <c r="R86" s="88">
        <f t="shared" si="14"/>
        <v>0</v>
      </c>
      <c r="S86" s="88">
        <f t="shared" si="13"/>
        <v>0</v>
      </c>
      <c r="T86" s="38">
        <f t="shared" si="13"/>
        <v>0</v>
      </c>
      <c r="U86" s="88">
        <f t="shared" si="13"/>
        <v>0</v>
      </c>
      <c r="V86" s="88">
        <f t="shared" si="13"/>
        <v>0</v>
      </c>
      <c r="W86" s="88">
        <f>SUM(W84:W85)</f>
        <v>0</v>
      </c>
      <c r="X86" s="88">
        <f>SUM(X84:X85)</f>
        <v>0</v>
      </c>
      <c r="Y86" s="91">
        <f>Y84+Y85</f>
        <v>0</v>
      </c>
    </row>
    <row r="87" spans="1:25" ht="49.5" customHeight="1">
      <c r="A87" s="102" t="s">
        <v>8</v>
      </c>
      <c r="B87" s="103"/>
      <c r="C87" s="104">
        <f aca="true" t="shared" si="15" ref="C87:Y87">C83+C73+C69+C66+C86+C77</f>
        <v>79000</v>
      </c>
      <c r="D87" s="104">
        <f t="shared" si="15"/>
        <v>0</v>
      </c>
      <c r="E87" s="104">
        <f t="shared" si="15"/>
        <v>-21400</v>
      </c>
      <c r="F87" s="104">
        <f t="shared" si="15"/>
        <v>0</v>
      </c>
      <c r="G87" s="104">
        <f t="shared" si="15"/>
        <v>340400</v>
      </c>
      <c r="H87" s="104">
        <f t="shared" si="15"/>
        <v>0</v>
      </c>
      <c r="I87" s="104">
        <f t="shared" si="15"/>
        <v>0</v>
      </c>
      <c r="J87" s="104">
        <f t="shared" si="15"/>
        <v>0</v>
      </c>
      <c r="K87" s="104">
        <f t="shared" si="15"/>
        <v>0</v>
      </c>
      <c r="L87" s="104">
        <f t="shared" si="15"/>
        <v>0</v>
      </c>
      <c r="M87" s="104">
        <f t="shared" si="15"/>
        <v>0</v>
      </c>
      <c r="N87" s="104">
        <f t="shared" si="15"/>
        <v>0</v>
      </c>
      <c r="O87" s="104">
        <f t="shared" si="15"/>
        <v>0</v>
      </c>
      <c r="P87" s="104">
        <f t="shared" si="15"/>
        <v>0</v>
      </c>
      <c r="Q87" s="104">
        <f t="shared" si="15"/>
        <v>0</v>
      </c>
      <c r="R87" s="104">
        <f t="shared" si="15"/>
        <v>0</v>
      </c>
      <c r="S87" s="104">
        <f t="shared" si="15"/>
        <v>398000</v>
      </c>
      <c r="T87" s="32">
        <f t="shared" si="15"/>
        <v>0</v>
      </c>
      <c r="U87" s="104">
        <f t="shared" si="15"/>
        <v>0</v>
      </c>
      <c r="V87" s="104">
        <f t="shared" si="15"/>
        <v>340400</v>
      </c>
      <c r="W87" s="104">
        <f t="shared" si="15"/>
        <v>379000</v>
      </c>
      <c r="X87" s="141">
        <f t="shared" si="15"/>
        <v>0</v>
      </c>
      <c r="Y87" s="141">
        <f t="shared" si="15"/>
        <v>19000</v>
      </c>
    </row>
    <row r="88" spans="12:25" ht="45.75">
      <c r="L88" s="162" t="s">
        <v>35</v>
      </c>
      <c r="M88" s="162"/>
      <c r="N88" s="162"/>
      <c r="O88" s="162"/>
      <c r="P88" s="162"/>
      <c r="Q88" s="162"/>
      <c r="R88" s="162"/>
      <c r="S88" s="153">
        <f>S87+S57</f>
        <v>19000</v>
      </c>
      <c r="T88" s="26"/>
      <c r="U88" s="123">
        <f>U57+U87</f>
        <v>499779</v>
      </c>
      <c r="V88" s="123">
        <f>V57+V87</f>
        <v>403035</v>
      </c>
      <c r="W88" s="123">
        <f>W57+W87</f>
        <v>0</v>
      </c>
      <c r="X88" s="123">
        <f>X57+X87</f>
        <v>0</v>
      </c>
      <c r="Y88" s="123">
        <f>Y57+Y87</f>
        <v>19000</v>
      </c>
    </row>
    <row r="89" spans="1:25" s="2" customFormat="1" ht="45.75">
      <c r="A89" s="222" t="s">
        <v>99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136"/>
      <c r="T89" s="137"/>
      <c r="U89" s="138"/>
      <c r="V89" s="138"/>
      <c r="W89" s="138"/>
      <c r="X89" s="139"/>
      <c r="Y89" s="139"/>
    </row>
    <row r="90" spans="1:25" s="2" customFormat="1" ht="45.75">
      <c r="A90" s="219" t="s">
        <v>7</v>
      </c>
      <c r="B90" s="220" t="s">
        <v>9</v>
      </c>
      <c r="C90" s="182" t="s">
        <v>10</v>
      </c>
      <c r="D90" s="184"/>
      <c r="E90" s="227" t="s">
        <v>11</v>
      </c>
      <c r="F90" s="228" t="s">
        <v>16</v>
      </c>
      <c r="G90" s="228"/>
      <c r="H90" s="228"/>
      <c r="L90" s="135"/>
      <c r="M90" s="135"/>
      <c r="N90" s="135"/>
      <c r="O90" s="135"/>
      <c r="P90" s="135"/>
      <c r="Q90" s="135"/>
      <c r="R90" s="135"/>
      <c r="S90" s="136"/>
      <c r="T90" s="137"/>
      <c r="U90" s="138"/>
      <c r="V90" s="138"/>
      <c r="W90" s="138"/>
      <c r="X90" s="139"/>
      <c r="Y90" s="139"/>
    </row>
    <row r="91" spans="1:25" s="2" customFormat="1" ht="45.75">
      <c r="A91" s="219"/>
      <c r="B91" s="220"/>
      <c r="C91" s="151">
        <v>4112</v>
      </c>
      <c r="D91" s="151">
        <v>4122</v>
      </c>
      <c r="E91" s="227"/>
      <c r="F91" s="228"/>
      <c r="G91" s="228"/>
      <c r="H91" s="228"/>
      <c r="L91" s="135"/>
      <c r="M91" s="135"/>
      <c r="N91" s="135"/>
      <c r="O91" s="135"/>
      <c r="P91" s="135"/>
      <c r="Q91" s="135"/>
      <c r="R91" s="135"/>
      <c r="S91" s="136"/>
      <c r="T91" s="137"/>
      <c r="U91" s="138"/>
      <c r="V91" s="138"/>
      <c r="W91" s="138"/>
      <c r="X91" s="139"/>
      <c r="Y91" s="139"/>
    </row>
    <row r="92" spans="1:25" s="2" customFormat="1" ht="45.75" customHeight="1">
      <c r="A92" s="221" t="s">
        <v>21</v>
      </c>
      <c r="B92" s="82" t="s">
        <v>74</v>
      </c>
      <c r="C92" s="83">
        <v>1000000</v>
      </c>
      <c r="D92" s="83"/>
      <c r="E92" s="95">
        <f>SUM(B92:D92)</f>
        <v>1000000</v>
      </c>
      <c r="F92" s="223" t="s">
        <v>76</v>
      </c>
      <c r="G92" s="223"/>
      <c r="H92" s="223"/>
      <c r="L92" s="135"/>
      <c r="M92" s="135"/>
      <c r="N92" s="135"/>
      <c r="O92" s="135"/>
      <c r="P92" s="135"/>
      <c r="Q92" s="135"/>
      <c r="R92" s="135"/>
      <c r="S92" s="136"/>
      <c r="T92" s="137"/>
      <c r="U92" s="138"/>
      <c r="V92" s="138"/>
      <c r="W92" s="138"/>
      <c r="X92" s="139"/>
      <c r="Y92" s="139"/>
    </row>
    <row r="93" spans="1:25" s="2" customFormat="1" ht="45.75">
      <c r="A93" s="221"/>
      <c r="B93" s="82" t="s">
        <v>75</v>
      </c>
      <c r="C93" s="83"/>
      <c r="D93" s="83">
        <v>-1000000</v>
      </c>
      <c r="E93" s="95">
        <f>SUM(B93:D93)</f>
        <v>-1000000</v>
      </c>
      <c r="F93" s="223" t="s">
        <v>77</v>
      </c>
      <c r="G93" s="223"/>
      <c r="H93" s="223"/>
      <c r="L93" s="135"/>
      <c r="M93" s="135"/>
      <c r="N93" s="135"/>
      <c r="O93" s="135"/>
      <c r="P93" s="135"/>
      <c r="Q93" s="135"/>
      <c r="R93" s="135"/>
      <c r="S93" s="136"/>
      <c r="T93" s="137"/>
      <c r="U93" s="138"/>
      <c r="V93" s="138"/>
      <c r="W93" s="138"/>
      <c r="X93" s="139"/>
      <c r="Y93" s="139"/>
    </row>
    <row r="94" spans="1:25" s="2" customFormat="1" ht="45.75">
      <c r="A94" s="221"/>
      <c r="B94" s="82" t="s">
        <v>74</v>
      </c>
      <c r="C94" s="83">
        <v>1000000</v>
      </c>
      <c r="D94" s="83"/>
      <c r="E94" s="95">
        <f>SUM(B94:D94)</f>
        <v>1000000</v>
      </c>
      <c r="F94" s="223" t="s">
        <v>78</v>
      </c>
      <c r="G94" s="223"/>
      <c r="H94" s="223"/>
      <c r="L94" s="135"/>
      <c r="M94" s="135"/>
      <c r="N94" s="135"/>
      <c r="O94" s="135"/>
      <c r="P94" s="135"/>
      <c r="Q94" s="135"/>
      <c r="R94" s="135"/>
      <c r="S94" s="136"/>
      <c r="T94" s="137"/>
      <c r="U94" s="138"/>
      <c r="V94" s="138"/>
      <c r="W94" s="138"/>
      <c r="X94" s="139"/>
      <c r="Y94" s="139"/>
    </row>
    <row r="95" spans="1:25" s="2" customFormat="1" ht="45.75" customHeight="1">
      <c r="A95" s="221"/>
      <c r="B95" s="82" t="s">
        <v>75</v>
      </c>
      <c r="C95" s="83"/>
      <c r="D95" s="83">
        <v>-1000000</v>
      </c>
      <c r="E95" s="95">
        <f>SUM(B95:D95)</f>
        <v>-1000000</v>
      </c>
      <c r="F95" s="223" t="s">
        <v>79</v>
      </c>
      <c r="G95" s="223"/>
      <c r="H95" s="223"/>
      <c r="L95" s="135"/>
      <c r="M95" s="135"/>
      <c r="N95" s="135"/>
      <c r="O95" s="135"/>
      <c r="P95" s="135"/>
      <c r="Q95" s="135"/>
      <c r="R95" s="135"/>
      <c r="S95" s="136"/>
      <c r="T95" s="137"/>
      <c r="U95" s="138"/>
      <c r="V95" s="138"/>
      <c r="W95" s="138"/>
      <c r="X95" s="139"/>
      <c r="Y95" s="139"/>
    </row>
    <row r="96" spans="1:25" s="2" customFormat="1" ht="45.75">
      <c r="A96" s="33" t="s">
        <v>14</v>
      </c>
      <c r="B96" s="87"/>
      <c r="C96" s="88">
        <f>SUM(C92:C95)</f>
        <v>2000000</v>
      </c>
      <c r="D96" s="88">
        <f>SUM(D92:D95)</f>
        <v>-2000000</v>
      </c>
      <c r="E96" s="88">
        <f>SUM(E92:E95)</f>
        <v>0</v>
      </c>
      <c r="F96" s="224"/>
      <c r="G96" s="225"/>
      <c r="H96" s="226"/>
      <c r="L96" s="135"/>
      <c r="M96" s="135"/>
      <c r="N96" s="135"/>
      <c r="O96" s="135"/>
      <c r="P96" s="135"/>
      <c r="Q96" s="135"/>
      <c r="R96" s="135"/>
      <c r="S96" s="136"/>
      <c r="T96" s="137"/>
      <c r="U96" s="138"/>
      <c r="V96" s="138"/>
      <c r="W96" s="138"/>
      <c r="X96" s="139"/>
      <c r="Y96" s="139"/>
    </row>
    <row r="97" spans="19:25" ht="33.75" customHeight="1">
      <c r="S97" s="13"/>
      <c r="V97" s="13"/>
      <c r="W97" s="13"/>
      <c r="X97" s="13"/>
      <c r="Y97" s="13"/>
    </row>
    <row r="98" spans="1:33" ht="42.75" customHeight="1" thickBot="1">
      <c r="A98" s="222" t="s">
        <v>63</v>
      </c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"/>
      <c r="T98" s="70"/>
      <c r="U98" s="71"/>
      <c r="V98" s="71"/>
      <c r="W98" s="19"/>
      <c r="X98" s="19"/>
      <c r="Y98" s="19"/>
      <c r="Z98" s="7"/>
      <c r="AA98" s="7"/>
      <c r="AB98" s="7"/>
      <c r="AC98" s="7"/>
      <c r="AD98" s="7"/>
      <c r="AE98" s="7"/>
      <c r="AF98" s="7"/>
      <c r="AG98" s="7"/>
    </row>
    <row r="99" spans="1:25" ht="33">
      <c r="A99" s="45" t="s">
        <v>0</v>
      </c>
      <c r="B99" s="208" t="s">
        <v>17</v>
      </c>
      <c r="C99" s="208"/>
      <c r="D99" s="46"/>
      <c r="E99" s="46" t="s">
        <v>12</v>
      </c>
      <c r="F99" s="46" t="s">
        <v>13</v>
      </c>
      <c r="G99" s="47" t="s">
        <v>14</v>
      </c>
      <c r="H99" s="144"/>
      <c r="I99" s="144"/>
      <c r="J99" s="144"/>
      <c r="K99" s="144"/>
      <c r="L99" s="144"/>
      <c r="M99" s="144"/>
      <c r="N99" s="144"/>
      <c r="O99" s="65"/>
      <c r="P99" s="65"/>
      <c r="Q99" s="28"/>
      <c r="R99" s="28"/>
      <c r="S99" s="21"/>
      <c r="T99" s="70"/>
      <c r="U99" s="71"/>
      <c r="V99" s="71"/>
      <c r="Y99" s="20"/>
    </row>
    <row r="100" spans="1:25" ht="95.25" customHeight="1" hidden="1">
      <c r="A100" s="50">
        <v>301100</v>
      </c>
      <c r="B100" s="209" t="s">
        <v>39</v>
      </c>
      <c r="C100" s="209"/>
      <c r="D100" s="51"/>
      <c r="E100" s="51"/>
      <c r="F100" s="52"/>
      <c r="G100" s="41">
        <f aca="true" t="shared" si="16" ref="G100:G137">E100+F100</f>
        <v>0</v>
      </c>
      <c r="H100" s="144"/>
      <c r="I100" s="144"/>
      <c r="J100" s="144"/>
      <c r="K100" s="144"/>
      <c r="L100" s="144"/>
      <c r="M100" s="144"/>
      <c r="N100" s="144"/>
      <c r="O100" s="66"/>
      <c r="P100" s="65"/>
      <c r="Q100" s="28"/>
      <c r="R100" s="28"/>
      <c r="S100" s="21"/>
      <c r="T100" s="70"/>
      <c r="U100" s="71"/>
      <c r="V100" s="71"/>
      <c r="Y100" s="20"/>
    </row>
    <row r="101" spans="1:25" ht="88.5" customHeight="1" hidden="1">
      <c r="A101" s="50">
        <v>301200</v>
      </c>
      <c r="B101" s="209" t="s">
        <v>37</v>
      </c>
      <c r="C101" s="209"/>
      <c r="D101" s="51"/>
      <c r="E101" s="51"/>
      <c r="F101" s="52"/>
      <c r="G101" s="41">
        <f t="shared" si="16"/>
        <v>0</v>
      </c>
      <c r="H101" s="144"/>
      <c r="I101" s="144"/>
      <c r="J101" s="144"/>
      <c r="K101" s="144"/>
      <c r="L101" s="144"/>
      <c r="M101" s="144"/>
      <c r="N101" s="144"/>
      <c r="O101" s="66"/>
      <c r="P101" s="66"/>
      <c r="Q101" s="28"/>
      <c r="R101" s="28"/>
      <c r="S101" s="21"/>
      <c r="T101" s="70"/>
      <c r="U101" s="71"/>
      <c r="V101" s="71"/>
      <c r="Y101" s="20"/>
    </row>
    <row r="102" spans="1:25" ht="88.5" customHeight="1" hidden="1">
      <c r="A102" s="50">
        <v>401201</v>
      </c>
      <c r="B102" s="209" t="s">
        <v>40</v>
      </c>
      <c r="C102" s="209"/>
      <c r="D102" s="51"/>
      <c r="E102" s="51"/>
      <c r="F102" s="52"/>
      <c r="G102" s="41">
        <f t="shared" si="16"/>
        <v>0</v>
      </c>
      <c r="H102" s="144"/>
      <c r="I102" s="144"/>
      <c r="J102" s="144"/>
      <c r="K102" s="144"/>
      <c r="L102" s="144"/>
      <c r="M102" s="144"/>
      <c r="N102" s="144"/>
      <c r="O102" s="66"/>
      <c r="P102" s="66"/>
      <c r="Q102" s="28"/>
      <c r="R102" s="28"/>
      <c r="S102" s="21"/>
      <c r="T102" s="70"/>
      <c r="U102" s="71"/>
      <c r="V102" s="71"/>
      <c r="Y102" s="20"/>
    </row>
    <row r="103" spans="1:25" ht="88.5" customHeight="1" hidden="1">
      <c r="A103" s="50">
        <v>402201</v>
      </c>
      <c r="B103" s="209" t="s">
        <v>38</v>
      </c>
      <c r="C103" s="209"/>
      <c r="D103" s="51"/>
      <c r="E103" s="51"/>
      <c r="F103" s="52"/>
      <c r="G103" s="41">
        <f t="shared" si="16"/>
        <v>0</v>
      </c>
      <c r="H103" s="144"/>
      <c r="I103" s="144"/>
      <c r="J103" s="144"/>
      <c r="K103" s="144"/>
      <c r="L103" s="144"/>
      <c r="M103" s="144"/>
      <c r="N103" s="144"/>
      <c r="O103" s="66"/>
      <c r="P103" s="66"/>
      <c r="Q103" s="28"/>
      <c r="R103" s="28"/>
      <c r="S103" s="21"/>
      <c r="T103" s="70"/>
      <c r="U103" s="71"/>
      <c r="V103" s="71"/>
      <c r="Y103" s="20"/>
    </row>
    <row r="104" spans="1:25" ht="120.75" customHeight="1" hidden="1">
      <c r="A104" s="50">
        <v>205100</v>
      </c>
      <c r="B104" s="211" t="s">
        <v>51</v>
      </c>
      <c r="C104" s="212"/>
      <c r="D104" s="51"/>
      <c r="E104" s="51"/>
      <c r="F104" s="52"/>
      <c r="G104" s="41">
        <f t="shared" si="16"/>
        <v>0</v>
      </c>
      <c r="H104" s="144"/>
      <c r="I104" s="144"/>
      <c r="J104" s="144"/>
      <c r="K104" s="144"/>
      <c r="L104" s="144"/>
      <c r="M104" s="144"/>
      <c r="N104" s="144"/>
      <c r="O104" s="66"/>
      <c r="P104" s="66"/>
      <c r="Q104" s="28"/>
      <c r="R104" s="28"/>
      <c r="S104" s="21"/>
      <c r="T104" s="70"/>
      <c r="U104" s="72"/>
      <c r="V104" s="72"/>
      <c r="Y104" s="20"/>
    </row>
    <row r="105" spans="1:25" ht="120.75" customHeight="1" hidden="1">
      <c r="A105" s="50">
        <v>205200</v>
      </c>
      <c r="B105" s="211" t="s">
        <v>52</v>
      </c>
      <c r="C105" s="212"/>
      <c r="D105" s="51"/>
      <c r="E105" s="51"/>
      <c r="F105" s="52"/>
      <c r="G105" s="41">
        <f t="shared" si="16"/>
        <v>0</v>
      </c>
      <c r="H105" s="144"/>
      <c r="I105" s="144"/>
      <c r="J105" s="144"/>
      <c r="K105" s="144"/>
      <c r="L105" s="144"/>
      <c r="M105" s="144"/>
      <c r="N105" s="144"/>
      <c r="O105" s="66"/>
      <c r="P105" s="66"/>
      <c r="Q105" s="28"/>
      <c r="R105" s="28"/>
      <c r="S105" s="21"/>
      <c r="T105" s="73"/>
      <c r="U105" s="74"/>
      <c r="Y105" s="20"/>
    </row>
    <row r="106" spans="1:25" ht="29.25" customHeight="1" hidden="1">
      <c r="A106" s="210">
        <v>208100</v>
      </c>
      <c r="B106" s="209" t="s">
        <v>30</v>
      </c>
      <c r="C106" s="209"/>
      <c r="D106" s="48" t="s">
        <v>45</v>
      </c>
      <c r="E106" s="52"/>
      <c r="F106" s="52"/>
      <c r="G106" s="41">
        <f t="shared" si="16"/>
        <v>0</v>
      </c>
      <c r="H106" s="145"/>
      <c r="I106" s="145"/>
      <c r="J106" s="144"/>
      <c r="K106" s="144"/>
      <c r="L106" s="144"/>
      <c r="M106" s="144"/>
      <c r="N106" s="144"/>
      <c r="O106" s="66"/>
      <c r="P106" s="66"/>
      <c r="Q106" s="28"/>
      <c r="R106" s="28"/>
      <c r="S106" s="21"/>
      <c r="T106" s="75"/>
      <c r="U106" s="72"/>
      <c r="V106" s="72"/>
      <c r="Y106" s="20"/>
    </row>
    <row r="107" spans="1:25" ht="61.5" customHeight="1" hidden="1">
      <c r="A107" s="210"/>
      <c r="B107" s="209"/>
      <c r="C107" s="209"/>
      <c r="D107" s="48" t="s">
        <v>47</v>
      </c>
      <c r="E107" s="52"/>
      <c r="F107" s="52"/>
      <c r="G107" s="41">
        <f t="shared" si="16"/>
        <v>0</v>
      </c>
      <c r="H107" s="145"/>
      <c r="I107" s="145"/>
      <c r="J107" s="144"/>
      <c r="K107" s="144"/>
      <c r="L107" s="144"/>
      <c r="M107" s="144"/>
      <c r="N107" s="144"/>
      <c r="O107" s="66"/>
      <c r="P107" s="66"/>
      <c r="Q107" s="28"/>
      <c r="R107" s="28"/>
      <c r="S107" s="21"/>
      <c r="T107" s="75"/>
      <c r="U107" s="72"/>
      <c r="Y107" s="20"/>
    </row>
    <row r="108" spans="1:25" ht="36.75" customHeight="1" hidden="1">
      <c r="A108" s="210"/>
      <c r="B108" s="209"/>
      <c r="C108" s="209"/>
      <c r="D108" s="48" t="s">
        <v>31</v>
      </c>
      <c r="E108" s="52"/>
      <c r="F108" s="52">
        <v>38859.49</v>
      </c>
      <c r="G108" s="41">
        <f t="shared" si="16"/>
        <v>38859.49</v>
      </c>
      <c r="H108" s="145"/>
      <c r="I108" s="145"/>
      <c r="J108" s="144"/>
      <c r="K108" s="144"/>
      <c r="L108" s="144"/>
      <c r="M108" s="144"/>
      <c r="N108" s="144"/>
      <c r="O108" s="66"/>
      <c r="P108" s="66"/>
      <c r="Q108" s="28"/>
      <c r="R108" s="28"/>
      <c r="S108" s="21"/>
      <c r="T108" s="79"/>
      <c r="U108" s="80"/>
      <c r="V108" s="80"/>
      <c r="Y108" s="20"/>
    </row>
    <row r="109" spans="1:25" ht="29.25" customHeight="1" hidden="1">
      <c r="A109" s="210"/>
      <c r="B109" s="209"/>
      <c r="C109" s="209"/>
      <c r="D109" s="48" t="s">
        <v>32</v>
      </c>
      <c r="E109" s="52"/>
      <c r="F109" s="52"/>
      <c r="G109" s="41">
        <f t="shared" si="16"/>
        <v>0</v>
      </c>
      <c r="H109" s="145"/>
      <c r="I109" s="145"/>
      <c r="J109" s="144"/>
      <c r="K109" s="144"/>
      <c r="L109" s="144"/>
      <c r="M109" s="144"/>
      <c r="N109" s="144"/>
      <c r="O109" s="66"/>
      <c r="P109" s="66"/>
      <c r="Q109" s="28"/>
      <c r="R109" s="28"/>
      <c r="S109" s="21"/>
      <c r="T109" s="77"/>
      <c r="U109" s="78"/>
      <c r="V109" s="78"/>
      <c r="Y109" s="20"/>
    </row>
    <row r="110" spans="1:25" ht="29.25" customHeight="1" hidden="1">
      <c r="A110" s="210"/>
      <c r="B110" s="209"/>
      <c r="C110" s="209"/>
      <c r="D110" s="48" t="s">
        <v>33</v>
      </c>
      <c r="E110" s="52"/>
      <c r="F110" s="52"/>
      <c r="G110" s="41">
        <f t="shared" si="16"/>
        <v>0</v>
      </c>
      <c r="H110" s="145"/>
      <c r="I110" s="145"/>
      <c r="J110" s="144"/>
      <c r="K110" s="144"/>
      <c r="L110" s="144"/>
      <c r="M110" s="144"/>
      <c r="N110" s="144"/>
      <c r="O110" s="66"/>
      <c r="P110" s="66"/>
      <c r="Q110" s="28"/>
      <c r="R110" s="28"/>
      <c r="S110" s="21"/>
      <c r="T110" s="75"/>
      <c r="U110" s="76"/>
      <c r="Y110" s="20"/>
    </row>
    <row r="111" spans="1:25" ht="29.25" customHeight="1" hidden="1">
      <c r="A111" s="210"/>
      <c r="B111" s="209"/>
      <c r="C111" s="209"/>
      <c r="D111" s="48" t="s">
        <v>46</v>
      </c>
      <c r="E111" s="52"/>
      <c r="F111" s="52"/>
      <c r="G111" s="41">
        <f t="shared" si="16"/>
        <v>0</v>
      </c>
      <c r="H111" s="145"/>
      <c r="I111" s="145"/>
      <c r="J111" s="144"/>
      <c r="K111" s="144"/>
      <c r="L111" s="144"/>
      <c r="M111" s="144"/>
      <c r="N111" s="144"/>
      <c r="O111" s="66"/>
      <c r="P111" s="66"/>
      <c r="Q111" s="28"/>
      <c r="R111" s="28"/>
      <c r="S111" s="21"/>
      <c r="T111" s="13"/>
      <c r="U111" s="20"/>
      <c r="Y111" s="20"/>
    </row>
    <row r="112" spans="1:25" ht="55.5" customHeight="1" hidden="1">
      <c r="A112" s="210"/>
      <c r="B112" s="209"/>
      <c r="C112" s="209"/>
      <c r="D112" s="48" t="s">
        <v>48</v>
      </c>
      <c r="E112" s="52"/>
      <c r="F112" s="52"/>
      <c r="G112" s="41">
        <f t="shared" si="16"/>
        <v>0</v>
      </c>
      <c r="H112" s="145"/>
      <c r="I112" s="145"/>
      <c r="J112" s="144"/>
      <c r="K112" s="144"/>
      <c r="L112" s="144"/>
      <c r="M112" s="144"/>
      <c r="N112" s="144"/>
      <c r="O112" s="66"/>
      <c r="P112" s="66"/>
      <c r="Q112" s="28"/>
      <c r="R112" s="28"/>
      <c r="S112" s="21"/>
      <c r="T112" s="13"/>
      <c r="U112" s="20"/>
      <c r="Y112" s="20"/>
    </row>
    <row r="113" spans="1:25" ht="36.75" customHeight="1" hidden="1">
      <c r="A113" s="210"/>
      <c r="B113" s="209"/>
      <c r="C113" s="209"/>
      <c r="D113" s="48" t="s">
        <v>43</v>
      </c>
      <c r="E113" s="52"/>
      <c r="F113" s="52"/>
      <c r="G113" s="41">
        <f t="shared" si="16"/>
        <v>0</v>
      </c>
      <c r="H113" s="145"/>
      <c r="I113" s="145"/>
      <c r="J113" s="144"/>
      <c r="K113" s="144"/>
      <c r="L113" s="144"/>
      <c r="M113" s="144"/>
      <c r="N113" s="144"/>
      <c r="O113" s="66"/>
      <c r="P113" s="66"/>
      <c r="Q113" s="28"/>
      <c r="R113" s="28"/>
      <c r="S113" s="21"/>
      <c r="T113" s="13"/>
      <c r="U113" s="20"/>
      <c r="Y113" s="20"/>
    </row>
    <row r="114" spans="1:21" ht="36.75" customHeight="1" hidden="1">
      <c r="A114" s="210">
        <v>208200</v>
      </c>
      <c r="B114" s="209" t="s">
        <v>18</v>
      </c>
      <c r="C114" s="209"/>
      <c r="D114" s="48" t="s">
        <v>45</v>
      </c>
      <c r="E114" s="42"/>
      <c r="F114" s="42"/>
      <c r="G114" s="41">
        <f t="shared" si="16"/>
        <v>0</v>
      </c>
      <c r="H114" s="146"/>
      <c r="I114" s="146"/>
      <c r="J114" s="147"/>
      <c r="K114" s="147"/>
      <c r="L114" s="147"/>
      <c r="M114" s="147"/>
      <c r="N114" s="147"/>
      <c r="O114" s="66"/>
      <c r="P114" s="66"/>
      <c r="Q114" s="29"/>
      <c r="R114" s="29"/>
      <c r="S114" s="19"/>
      <c r="T114" s="1"/>
      <c r="U114" s="20"/>
    </row>
    <row r="115" spans="1:20" ht="61.5" customHeight="1" hidden="1">
      <c r="A115" s="210"/>
      <c r="B115" s="209"/>
      <c r="C115" s="209"/>
      <c r="D115" s="48" t="s">
        <v>47</v>
      </c>
      <c r="E115" s="42"/>
      <c r="F115" s="52"/>
      <c r="G115" s="41">
        <f t="shared" si="16"/>
        <v>0</v>
      </c>
      <c r="H115" s="146"/>
      <c r="I115" s="145"/>
      <c r="J115" s="147"/>
      <c r="K115" s="147"/>
      <c r="L115" s="147"/>
      <c r="M115" s="147"/>
      <c r="N115" s="147"/>
      <c r="O115" s="66"/>
      <c r="P115" s="66"/>
      <c r="Q115" s="29"/>
      <c r="R115" s="29"/>
      <c r="S115" s="21"/>
      <c r="T115" s="13"/>
    </row>
    <row r="116" spans="1:20" ht="74.25" customHeight="1">
      <c r="A116" s="210"/>
      <c r="B116" s="209"/>
      <c r="C116" s="209"/>
      <c r="D116" s="48" t="s">
        <v>31</v>
      </c>
      <c r="E116" s="42"/>
      <c r="F116" s="52">
        <v>-19000</v>
      </c>
      <c r="G116" s="41">
        <f t="shared" si="16"/>
        <v>-19000</v>
      </c>
      <c r="H116" s="146"/>
      <c r="I116" s="145"/>
      <c r="J116" s="147"/>
      <c r="K116" s="147"/>
      <c r="L116" s="147"/>
      <c r="M116" s="147"/>
      <c r="N116" s="147"/>
      <c r="O116" s="66"/>
      <c r="P116" s="66"/>
      <c r="Q116" s="29"/>
      <c r="R116" s="29"/>
      <c r="S116" s="21"/>
      <c r="T116" s="13"/>
    </row>
    <row r="117" spans="1:20" ht="25.5" customHeight="1" hidden="1">
      <c r="A117" s="210"/>
      <c r="B117" s="209"/>
      <c r="C117" s="209"/>
      <c r="D117" s="48" t="s">
        <v>32</v>
      </c>
      <c r="E117" s="42"/>
      <c r="F117" s="52"/>
      <c r="G117" s="41">
        <f t="shared" si="16"/>
        <v>0</v>
      </c>
      <c r="H117" s="146"/>
      <c r="I117" s="145"/>
      <c r="J117" s="147"/>
      <c r="K117" s="147"/>
      <c r="L117" s="147"/>
      <c r="M117" s="147"/>
      <c r="N117" s="147"/>
      <c r="O117" s="66"/>
      <c r="P117" s="66"/>
      <c r="Q117" s="29"/>
      <c r="R117" s="29"/>
      <c r="S117" s="21"/>
      <c r="T117" s="13"/>
    </row>
    <row r="118" spans="1:20" ht="25.5" customHeight="1" hidden="1">
      <c r="A118" s="210"/>
      <c r="B118" s="209"/>
      <c r="C118" s="209"/>
      <c r="D118" s="48" t="s">
        <v>33</v>
      </c>
      <c r="E118" s="42"/>
      <c r="F118" s="52"/>
      <c r="G118" s="41">
        <f t="shared" si="16"/>
        <v>0</v>
      </c>
      <c r="H118" s="146"/>
      <c r="I118" s="145"/>
      <c r="J118" s="147"/>
      <c r="K118" s="147"/>
      <c r="L118" s="147"/>
      <c r="M118" s="147"/>
      <c r="N118" s="147"/>
      <c r="O118" s="66"/>
      <c r="P118" s="66"/>
      <c r="Q118" s="29"/>
      <c r="R118" s="29"/>
      <c r="S118" s="21"/>
      <c r="T118" s="13"/>
    </row>
    <row r="119" spans="1:20" ht="31.5" customHeight="1" hidden="1">
      <c r="A119" s="210"/>
      <c r="B119" s="209"/>
      <c r="C119" s="209"/>
      <c r="D119" s="48" t="s">
        <v>46</v>
      </c>
      <c r="E119" s="42"/>
      <c r="F119" s="52"/>
      <c r="G119" s="41">
        <f t="shared" si="16"/>
        <v>0</v>
      </c>
      <c r="H119" s="146"/>
      <c r="I119" s="145"/>
      <c r="J119" s="147"/>
      <c r="K119" s="147"/>
      <c r="L119" s="147"/>
      <c r="M119" s="147"/>
      <c r="N119" s="147"/>
      <c r="O119" s="66"/>
      <c r="P119" s="66"/>
      <c r="Q119" s="29"/>
      <c r="R119" s="29"/>
      <c r="S119" s="21"/>
      <c r="T119" s="13"/>
    </row>
    <row r="120" spans="1:20" ht="63.75" customHeight="1" hidden="1">
      <c r="A120" s="210"/>
      <c r="B120" s="209"/>
      <c r="C120" s="209"/>
      <c r="D120" s="48" t="s">
        <v>48</v>
      </c>
      <c r="E120" s="42"/>
      <c r="F120" s="52"/>
      <c r="G120" s="41">
        <f t="shared" si="16"/>
        <v>0</v>
      </c>
      <c r="H120" s="146"/>
      <c r="I120" s="145"/>
      <c r="J120" s="147"/>
      <c r="K120" s="147"/>
      <c r="L120" s="147"/>
      <c r="M120" s="147"/>
      <c r="N120" s="147"/>
      <c r="O120" s="66"/>
      <c r="P120" s="66"/>
      <c r="Q120" s="29"/>
      <c r="R120" s="29"/>
      <c r="S120" s="21"/>
      <c r="T120" s="13"/>
    </row>
    <row r="121" spans="1:20" ht="35.25" customHeight="1" hidden="1">
      <c r="A121" s="210"/>
      <c r="B121" s="209"/>
      <c r="C121" s="209"/>
      <c r="D121" s="48" t="s">
        <v>43</v>
      </c>
      <c r="E121" s="42"/>
      <c r="F121" s="52"/>
      <c r="G121" s="41">
        <f t="shared" si="16"/>
        <v>0</v>
      </c>
      <c r="H121" s="146"/>
      <c r="I121" s="145"/>
      <c r="J121" s="147"/>
      <c r="K121" s="147"/>
      <c r="L121" s="147"/>
      <c r="M121" s="147"/>
      <c r="N121" s="147"/>
      <c r="O121" s="66"/>
      <c r="P121" s="66"/>
      <c r="Q121" s="29"/>
      <c r="R121" s="29"/>
      <c r="S121" s="21"/>
      <c r="T121" s="13"/>
    </row>
    <row r="122" spans="1:20" ht="34.5" customHeight="1" hidden="1">
      <c r="A122" s="210">
        <v>602100</v>
      </c>
      <c r="B122" s="209" t="s">
        <v>34</v>
      </c>
      <c r="C122" s="209"/>
      <c r="D122" s="48" t="s">
        <v>45</v>
      </c>
      <c r="E122" s="52"/>
      <c r="F122" s="52"/>
      <c r="G122" s="41">
        <f t="shared" si="16"/>
        <v>0</v>
      </c>
      <c r="H122" s="145"/>
      <c r="I122" s="145"/>
      <c r="J122" s="147"/>
      <c r="K122" s="147"/>
      <c r="L122" s="147"/>
      <c r="M122" s="147"/>
      <c r="N122" s="147"/>
      <c r="O122" s="66"/>
      <c r="P122" s="66"/>
      <c r="Q122" s="29"/>
      <c r="R122" s="29"/>
      <c r="S122" s="21"/>
      <c r="T122" s="1"/>
    </row>
    <row r="123" spans="1:20" ht="66.75" customHeight="1" hidden="1">
      <c r="A123" s="210"/>
      <c r="B123" s="209"/>
      <c r="C123" s="209"/>
      <c r="D123" s="48" t="s">
        <v>47</v>
      </c>
      <c r="E123" s="52"/>
      <c r="F123" s="52"/>
      <c r="G123" s="41">
        <f t="shared" si="16"/>
        <v>0</v>
      </c>
      <c r="H123" s="145"/>
      <c r="I123" s="145"/>
      <c r="J123" s="147"/>
      <c r="K123" s="147"/>
      <c r="L123" s="147"/>
      <c r="M123" s="147"/>
      <c r="N123" s="147"/>
      <c r="O123" s="66"/>
      <c r="P123" s="66"/>
      <c r="Q123" s="29"/>
      <c r="R123" s="29"/>
      <c r="S123" s="21"/>
      <c r="T123" s="1"/>
    </row>
    <row r="124" spans="1:20" ht="100.5" customHeight="1" hidden="1">
      <c r="A124" s="210"/>
      <c r="B124" s="209"/>
      <c r="C124" s="209"/>
      <c r="D124" s="48" t="s">
        <v>31</v>
      </c>
      <c r="E124" s="52"/>
      <c r="F124" s="52"/>
      <c r="G124" s="41">
        <f t="shared" si="16"/>
        <v>0</v>
      </c>
      <c r="H124" s="145"/>
      <c r="I124" s="145"/>
      <c r="J124" s="147"/>
      <c r="K124" s="147"/>
      <c r="L124" s="147"/>
      <c r="M124" s="147"/>
      <c r="N124" s="147"/>
      <c r="O124" s="66"/>
      <c r="P124" s="66"/>
      <c r="Q124" s="29"/>
      <c r="R124" s="29"/>
      <c r="S124" s="21"/>
      <c r="T124" s="1"/>
    </row>
    <row r="125" spans="1:20" ht="34.5" customHeight="1" hidden="1">
      <c r="A125" s="210"/>
      <c r="B125" s="209"/>
      <c r="C125" s="209"/>
      <c r="D125" s="48" t="s">
        <v>32</v>
      </c>
      <c r="E125" s="52"/>
      <c r="F125" s="52"/>
      <c r="G125" s="41">
        <f t="shared" si="16"/>
        <v>0</v>
      </c>
      <c r="H125" s="145"/>
      <c r="I125" s="145"/>
      <c r="J125" s="147"/>
      <c r="K125" s="147"/>
      <c r="L125" s="147"/>
      <c r="M125" s="147"/>
      <c r="N125" s="147"/>
      <c r="O125" s="66"/>
      <c r="P125" s="66"/>
      <c r="Q125" s="29"/>
      <c r="R125" s="29"/>
      <c r="S125" s="21"/>
      <c r="T125" s="1"/>
    </row>
    <row r="126" spans="1:20" ht="34.5" customHeight="1" hidden="1">
      <c r="A126" s="210"/>
      <c r="B126" s="209"/>
      <c r="C126" s="209"/>
      <c r="D126" s="48" t="s">
        <v>33</v>
      </c>
      <c r="E126" s="52"/>
      <c r="F126" s="52"/>
      <c r="G126" s="41">
        <f t="shared" si="16"/>
        <v>0</v>
      </c>
      <c r="H126" s="145"/>
      <c r="I126" s="145"/>
      <c r="J126" s="147"/>
      <c r="K126" s="147"/>
      <c r="L126" s="147"/>
      <c r="M126" s="147"/>
      <c r="N126" s="147"/>
      <c r="O126" s="66"/>
      <c r="P126" s="66"/>
      <c r="Q126" s="29"/>
      <c r="R126" s="29"/>
      <c r="S126" s="21"/>
      <c r="T126" s="1"/>
    </row>
    <row r="127" spans="1:20" ht="30.75" customHeight="1" hidden="1">
      <c r="A127" s="210"/>
      <c r="B127" s="209"/>
      <c r="C127" s="209"/>
      <c r="D127" s="48" t="s">
        <v>46</v>
      </c>
      <c r="E127" s="52"/>
      <c r="F127" s="52"/>
      <c r="G127" s="41">
        <f t="shared" si="16"/>
        <v>0</v>
      </c>
      <c r="H127" s="145"/>
      <c r="I127" s="145"/>
      <c r="J127" s="147"/>
      <c r="K127" s="147"/>
      <c r="L127" s="147"/>
      <c r="M127" s="147"/>
      <c r="N127" s="147"/>
      <c r="O127" s="66"/>
      <c r="P127" s="66"/>
      <c r="Q127" s="29"/>
      <c r="R127" s="29"/>
      <c r="S127" s="21"/>
      <c r="T127" s="1"/>
    </row>
    <row r="128" spans="1:20" ht="64.5" customHeight="1" hidden="1">
      <c r="A128" s="210"/>
      <c r="B128" s="209"/>
      <c r="C128" s="209"/>
      <c r="D128" s="48" t="s">
        <v>48</v>
      </c>
      <c r="E128" s="52"/>
      <c r="F128" s="52"/>
      <c r="G128" s="41">
        <f t="shared" si="16"/>
        <v>0</v>
      </c>
      <c r="H128" s="145"/>
      <c r="I128" s="145"/>
      <c r="J128" s="147"/>
      <c r="K128" s="147"/>
      <c r="L128" s="147"/>
      <c r="M128" s="147"/>
      <c r="N128" s="147"/>
      <c r="O128" s="66"/>
      <c r="P128" s="66"/>
      <c r="Q128" s="29"/>
      <c r="R128" s="29"/>
      <c r="S128" s="21"/>
      <c r="T128" s="1"/>
    </row>
    <row r="129" spans="1:20" ht="30.75" customHeight="1" hidden="1">
      <c r="A129" s="210"/>
      <c r="B129" s="209"/>
      <c r="C129" s="209"/>
      <c r="D129" s="48" t="s">
        <v>43</v>
      </c>
      <c r="E129" s="52"/>
      <c r="F129" s="52"/>
      <c r="G129" s="41">
        <f t="shared" si="16"/>
        <v>0</v>
      </c>
      <c r="H129" s="145"/>
      <c r="I129" s="145"/>
      <c r="J129" s="147"/>
      <c r="K129" s="147"/>
      <c r="L129" s="147"/>
      <c r="M129" s="147"/>
      <c r="N129" s="147"/>
      <c r="O129" s="66"/>
      <c r="P129" s="66"/>
      <c r="Q129" s="29"/>
      <c r="R129" s="29"/>
      <c r="S129" s="21"/>
      <c r="T129" s="1"/>
    </row>
    <row r="130" spans="1:20" ht="39" customHeight="1" hidden="1">
      <c r="A130" s="210">
        <v>602200</v>
      </c>
      <c r="B130" s="209" t="s">
        <v>26</v>
      </c>
      <c r="C130" s="209"/>
      <c r="D130" s="48" t="s">
        <v>45</v>
      </c>
      <c r="E130" s="42"/>
      <c r="F130" s="42"/>
      <c r="G130" s="41">
        <f t="shared" si="16"/>
        <v>0</v>
      </c>
      <c r="H130" s="146"/>
      <c r="I130" s="146"/>
      <c r="J130" s="147"/>
      <c r="K130" s="147"/>
      <c r="L130" s="147"/>
      <c r="M130" s="147"/>
      <c r="N130" s="147"/>
      <c r="O130" s="66"/>
      <c r="P130" s="66"/>
      <c r="Q130" s="29"/>
      <c r="R130" s="29"/>
      <c r="S130" s="17"/>
      <c r="T130" s="1"/>
    </row>
    <row r="131" spans="1:21" ht="64.5" customHeight="1" hidden="1">
      <c r="A131" s="210"/>
      <c r="B131" s="209"/>
      <c r="C131" s="209"/>
      <c r="D131" s="48" t="s">
        <v>47</v>
      </c>
      <c r="E131" s="42"/>
      <c r="F131" s="52"/>
      <c r="G131" s="41">
        <f t="shared" si="16"/>
        <v>0</v>
      </c>
      <c r="H131" s="146"/>
      <c r="I131" s="145"/>
      <c r="J131" s="147"/>
      <c r="K131" s="147"/>
      <c r="L131" s="147"/>
      <c r="M131" s="147"/>
      <c r="N131" s="147"/>
      <c r="O131" s="66"/>
      <c r="P131" s="66"/>
      <c r="Q131" s="29"/>
      <c r="R131" s="29"/>
      <c r="S131" s="17"/>
      <c r="T131" s="1"/>
      <c r="U131" s="13"/>
    </row>
    <row r="132" spans="1:21" ht="60" customHeight="1">
      <c r="A132" s="210"/>
      <c r="B132" s="209"/>
      <c r="C132" s="209"/>
      <c r="D132" s="48" t="s">
        <v>31</v>
      </c>
      <c r="E132" s="42"/>
      <c r="F132" s="52">
        <v>-19000</v>
      </c>
      <c r="G132" s="41">
        <f t="shared" si="16"/>
        <v>-19000</v>
      </c>
      <c r="H132" s="146"/>
      <c r="I132" s="145"/>
      <c r="J132" s="147"/>
      <c r="K132" s="147"/>
      <c r="L132" s="147"/>
      <c r="M132" s="147"/>
      <c r="N132" s="147"/>
      <c r="O132" s="66"/>
      <c r="P132" s="66"/>
      <c r="Q132" s="29"/>
      <c r="R132" s="29"/>
      <c r="S132" s="17"/>
      <c r="T132" s="1"/>
      <c r="U132" s="13"/>
    </row>
    <row r="133" spans="1:21" ht="30.75" customHeight="1" hidden="1">
      <c r="A133" s="210"/>
      <c r="B133" s="209"/>
      <c r="C133" s="209"/>
      <c r="D133" s="48" t="s">
        <v>32</v>
      </c>
      <c r="E133" s="42"/>
      <c r="F133" s="52"/>
      <c r="G133" s="41">
        <f t="shared" si="16"/>
        <v>0</v>
      </c>
      <c r="H133" s="146"/>
      <c r="I133" s="145"/>
      <c r="J133" s="147"/>
      <c r="K133" s="147"/>
      <c r="L133" s="147"/>
      <c r="M133" s="147"/>
      <c r="N133" s="147"/>
      <c r="O133" s="66"/>
      <c r="P133" s="66"/>
      <c r="Q133" s="29"/>
      <c r="R133" s="29"/>
      <c r="S133" s="17"/>
      <c r="T133" s="1"/>
      <c r="U133" s="13"/>
    </row>
    <row r="134" spans="1:21" ht="39.75" customHeight="1" hidden="1">
      <c r="A134" s="210"/>
      <c r="B134" s="209"/>
      <c r="C134" s="209"/>
      <c r="D134" s="48" t="s">
        <v>33</v>
      </c>
      <c r="E134" s="42"/>
      <c r="F134" s="52"/>
      <c r="G134" s="41">
        <f t="shared" si="16"/>
        <v>0</v>
      </c>
      <c r="H134" s="146"/>
      <c r="I134" s="145"/>
      <c r="J134" s="147"/>
      <c r="K134" s="147"/>
      <c r="L134" s="147"/>
      <c r="M134" s="147"/>
      <c r="N134" s="147"/>
      <c r="O134" s="66"/>
      <c r="P134" s="66"/>
      <c r="Q134" s="29"/>
      <c r="R134" s="29"/>
      <c r="S134" s="17"/>
      <c r="T134" s="1"/>
      <c r="U134" s="13"/>
    </row>
    <row r="135" spans="1:21" ht="30.75" customHeight="1" hidden="1">
      <c r="A135" s="210"/>
      <c r="B135" s="209"/>
      <c r="C135" s="209"/>
      <c r="D135" s="48" t="s">
        <v>46</v>
      </c>
      <c r="E135" s="42"/>
      <c r="F135" s="52"/>
      <c r="G135" s="41">
        <f t="shared" si="16"/>
        <v>0</v>
      </c>
      <c r="H135" s="146"/>
      <c r="I135" s="145"/>
      <c r="J135" s="147"/>
      <c r="K135" s="147"/>
      <c r="L135" s="147"/>
      <c r="M135" s="147"/>
      <c r="N135" s="147"/>
      <c r="O135" s="66"/>
      <c r="P135" s="66"/>
      <c r="Q135" s="29"/>
      <c r="R135" s="29"/>
      <c r="S135" s="17"/>
      <c r="T135" s="1"/>
      <c r="U135" s="13"/>
    </row>
    <row r="136" spans="1:21" ht="30.75" customHeight="1" hidden="1">
      <c r="A136" s="210"/>
      <c r="B136" s="209"/>
      <c r="C136" s="209"/>
      <c r="D136" s="48" t="s">
        <v>48</v>
      </c>
      <c r="E136" s="42"/>
      <c r="F136" s="52"/>
      <c r="G136" s="41">
        <f t="shared" si="16"/>
        <v>0</v>
      </c>
      <c r="H136" s="146"/>
      <c r="I136" s="145"/>
      <c r="J136" s="147"/>
      <c r="K136" s="147"/>
      <c r="L136" s="147"/>
      <c r="M136" s="147"/>
      <c r="N136" s="147"/>
      <c r="O136" s="66"/>
      <c r="P136" s="66"/>
      <c r="Q136" s="29"/>
      <c r="R136" s="29"/>
      <c r="S136" s="17"/>
      <c r="T136" s="1"/>
      <c r="U136" s="13"/>
    </row>
    <row r="137" spans="1:20" ht="57" customHeight="1" hidden="1">
      <c r="A137" s="210"/>
      <c r="B137" s="209"/>
      <c r="C137" s="209"/>
      <c r="D137" s="48" t="s">
        <v>43</v>
      </c>
      <c r="E137" s="42"/>
      <c r="F137" s="52"/>
      <c r="G137" s="41">
        <f t="shared" si="16"/>
        <v>0</v>
      </c>
      <c r="H137" s="146"/>
      <c r="I137" s="145"/>
      <c r="J137" s="147"/>
      <c r="K137" s="147"/>
      <c r="L137" s="147"/>
      <c r="M137" s="147"/>
      <c r="N137" s="147"/>
      <c r="O137" s="66"/>
      <c r="P137" s="66"/>
      <c r="Q137" s="29"/>
      <c r="R137" s="29"/>
      <c r="S137" s="17"/>
      <c r="T137" s="1"/>
    </row>
    <row r="138" spans="1:20" ht="38.25" customHeight="1">
      <c r="A138" s="210">
        <v>208400</v>
      </c>
      <c r="B138" s="209" t="s">
        <v>20</v>
      </c>
      <c r="C138" s="209"/>
      <c r="D138" s="48" t="s">
        <v>12</v>
      </c>
      <c r="E138" s="42">
        <v>-379000</v>
      </c>
      <c r="F138" s="42"/>
      <c r="G138" s="41">
        <f>E138+F138</f>
        <v>-379000</v>
      </c>
      <c r="H138" s="146"/>
      <c r="I138" s="146"/>
      <c r="J138" s="147"/>
      <c r="K138" s="147"/>
      <c r="L138" s="147"/>
      <c r="M138" s="147"/>
      <c r="N138" s="147"/>
      <c r="O138" s="66"/>
      <c r="P138" s="66"/>
      <c r="Q138" s="29"/>
      <c r="R138" s="29"/>
      <c r="S138" s="17"/>
      <c r="T138" s="1"/>
    </row>
    <row r="139" spans="1:20" ht="34.5" customHeight="1" hidden="1">
      <c r="A139" s="210"/>
      <c r="B139" s="209"/>
      <c r="C139" s="209"/>
      <c r="D139" s="48"/>
      <c r="E139" s="42"/>
      <c r="F139" s="42"/>
      <c r="G139" s="41">
        <f aca="true" t="shared" si="17" ref="G139:G145">E139+F139</f>
        <v>0</v>
      </c>
      <c r="H139" s="146"/>
      <c r="I139" s="146"/>
      <c r="J139" s="147"/>
      <c r="K139" s="147"/>
      <c r="L139" s="147"/>
      <c r="M139" s="147"/>
      <c r="N139" s="147"/>
      <c r="O139" s="66"/>
      <c r="P139" s="66"/>
      <c r="Q139" s="29"/>
      <c r="R139" s="29"/>
      <c r="S139" s="17"/>
      <c r="T139" s="1"/>
    </row>
    <row r="140" spans="1:20" ht="61.5" customHeight="1" hidden="1">
      <c r="A140" s="210"/>
      <c r="B140" s="209"/>
      <c r="C140" s="209"/>
      <c r="D140" s="48"/>
      <c r="E140" s="42"/>
      <c r="F140" s="42"/>
      <c r="G140" s="41">
        <f t="shared" si="17"/>
        <v>0</v>
      </c>
      <c r="H140" s="146"/>
      <c r="I140" s="146"/>
      <c r="J140" s="147"/>
      <c r="K140" s="147"/>
      <c r="L140" s="147"/>
      <c r="M140" s="147"/>
      <c r="N140" s="147"/>
      <c r="O140" s="66"/>
      <c r="P140" s="66"/>
      <c r="Q140" s="29"/>
      <c r="R140" s="29"/>
      <c r="S140" s="17"/>
      <c r="T140" s="1"/>
    </row>
    <row r="141" spans="1:20" ht="61.5" customHeight="1" hidden="1">
      <c r="A141" s="210"/>
      <c r="B141" s="209"/>
      <c r="C141" s="209"/>
      <c r="D141" s="48" t="s">
        <v>58</v>
      </c>
      <c r="E141" s="42"/>
      <c r="F141" s="42"/>
      <c r="G141" s="41">
        <f t="shared" si="17"/>
        <v>0</v>
      </c>
      <c r="H141" s="146"/>
      <c r="I141" s="146"/>
      <c r="J141" s="147"/>
      <c r="K141" s="147"/>
      <c r="L141" s="147"/>
      <c r="M141" s="147"/>
      <c r="N141" s="147"/>
      <c r="O141" s="66"/>
      <c r="P141" s="66"/>
      <c r="Q141" s="29"/>
      <c r="R141" s="29"/>
      <c r="S141" s="17"/>
      <c r="T141" s="1"/>
    </row>
    <row r="142" spans="1:20" ht="38.25" customHeight="1">
      <c r="A142" s="218"/>
      <c r="B142" s="209"/>
      <c r="C142" s="209"/>
      <c r="D142" s="48" t="s">
        <v>19</v>
      </c>
      <c r="E142" s="43"/>
      <c r="F142" s="43">
        <v>379000</v>
      </c>
      <c r="G142" s="41">
        <f t="shared" si="17"/>
        <v>379000</v>
      </c>
      <c r="H142" s="148"/>
      <c r="I142" s="148"/>
      <c r="J142" s="147"/>
      <c r="K142" s="147"/>
      <c r="L142" s="147"/>
      <c r="M142" s="147"/>
      <c r="N142" s="147"/>
      <c r="O142" s="66"/>
      <c r="P142" s="66"/>
      <c r="Q142" s="29"/>
      <c r="R142" s="29"/>
      <c r="S142" s="17"/>
      <c r="T142" s="1"/>
    </row>
    <row r="143" spans="1:20" ht="38.25" customHeight="1">
      <c r="A143" s="210">
        <v>602400</v>
      </c>
      <c r="B143" s="209" t="s">
        <v>20</v>
      </c>
      <c r="C143" s="209"/>
      <c r="D143" s="48" t="s">
        <v>12</v>
      </c>
      <c r="E143" s="42">
        <v>-379000</v>
      </c>
      <c r="F143" s="42"/>
      <c r="G143" s="41">
        <f t="shared" si="17"/>
        <v>-379000</v>
      </c>
      <c r="H143" s="148"/>
      <c r="I143" s="148"/>
      <c r="J143" s="147"/>
      <c r="K143" s="147"/>
      <c r="L143" s="147"/>
      <c r="M143" s="147"/>
      <c r="N143" s="147"/>
      <c r="O143" s="66"/>
      <c r="P143" s="66"/>
      <c r="Q143" s="29"/>
      <c r="R143" s="29"/>
      <c r="S143" s="17"/>
      <c r="T143" s="1"/>
    </row>
    <row r="144" spans="1:20" ht="59.25" customHeight="1" hidden="1">
      <c r="A144" s="216"/>
      <c r="B144" s="214"/>
      <c r="C144" s="214"/>
      <c r="D144" s="48" t="s">
        <v>58</v>
      </c>
      <c r="E144" s="42"/>
      <c r="F144" s="42"/>
      <c r="G144" s="41">
        <f t="shared" si="17"/>
        <v>0</v>
      </c>
      <c r="H144" s="148"/>
      <c r="I144" s="148"/>
      <c r="J144" s="147"/>
      <c r="K144" s="147"/>
      <c r="L144" s="147"/>
      <c r="M144" s="147"/>
      <c r="N144" s="147"/>
      <c r="O144" s="66"/>
      <c r="P144" s="66"/>
      <c r="Q144" s="29"/>
      <c r="R144" s="29"/>
      <c r="S144" s="17"/>
      <c r="T144" s="1"/>
    </row>
    <row r="145" spans="1:20" ht="40.5" customHeight="1" thickBot="1">
      <c r="A145" s="217"/>
      <c r="B145" s="215"/>
      <c r="C145" s="215"/>
      <c r="D145" s="49" t="s">
        <v>19</v>
      </c>
      <c r="E145" s="44"/>
      <c r="F145" s="44">
        <v>379000</v>
      </c>
      <c r="G145" s="53">
        <f t="shared" si="17"/>
        <v>379000</v>
      </c>
      <c r="H145" s="146"/>
      <c r="I145" s="146"/>
      <c r="J145" s="147"/>
      <c r="K145" s="147"/>
      <c r="L145" s="147"/>
      <c r="M145" s="147"/>
      <c r="N145" s="147"/>
      <c r="O145" s="66"/>
      <c r="P145" s="66"/>
      <c r="Q145" s="29"/>
      <c r="R145" s="29"/>
      <c r="S145" s="17"/>
      <c r="T145" s="1"/>
    </row>
    <row r="146" spans="1:19" s="2" customFormat="1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S146" s="18"/>
    </row>
    <row r="147" spans="1:14" ht="23.25">
      <c r="A147" s="14"/>
      <c r="B147" s="14"/>
      <c r="C147" s="14"/>
      <c r="D147" s="16"/>
      <c r="E147" s="16"/>
      <c r="F147" s="16"/>
      <c r="G147" s="15"/>
      <c r="H147" s="15"/>
      <c r="I147" s="15"/>
      <c r="J147" s="15"/>
      <c r="K147" s="15"/>
      <c r="L147" s="15"/>
      <c r="M147" s="15"/>
      <c r="N147" s="15"/>
    </row>
    <row r="149" spans="1:16" ht="45">
      <c r="A149" s="133" t="s">
        <v>41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4" t="s">
        <v>42</v>
      </c>
      <c r="P149" s="31"/>
    </row>
  </sheetData>
  <sheetProtection/>
  <mergeCells count="88">
    <mergeCell ref="F94:H94"/>
    <mergeCell ref="F95:H95"/>
    <mergeCell ref="F96:H96"/>
    <mergeCell ref="C90:D90"/>
    <mergeCell ref="E90:E91"/>
    <mergeCell ref="A89:R89"/>
    <mergeCell ref="F90:H91"/>
    <mergeCell ref="B138:C142"/>
    <mergeCell ref="A130:A137"/>
    <mergeCell ref="B122:C129"/>
    <mergeCell ref="A122:A129"/>
    <mergeCell ref="B101:C101"/>
    <mergeCell ref="F92:H92"/>
    <mergeCell ref="F93:H93"/>
    <mergeCell ref="B100:C100"/>
    <mergeCell ref="B102:C102"/>
    <mergeCell ref="B105:C105"/>
    <mergeCell ref="B143:C145"/>
    <mergeCell ref="A106:A113"/>
    <mergeCell ref="A143:A145"/>
    <mergeCell ref="B130:C137"/>
    <mergeCell ref="A138:A142"/>
    <mergeCell ref="A90:A91"/>
    <mergeCell ref="B90:B91"/>
    <mergeCell ref="A92:A95"/>
    <mergeCell ref="A98:R98"/>
    <mergeCell ref="B114:C121"/>
    <mergeCell ref="B99:C99"/>
    <mergeCell ref="B106:C113"/>
    <mergeCell ref="A114:A121"/>
    <mergeCell ref="B103:C103"/>
    <mergeCell ref="B104:C104"/>
    <mergeCell ref="A1:V1"/>
    <mergeCell ref="A2:V2"/>
    <mergeCell ref="A47:A51"/>
    <mergeCell ref="B7:R7"/>
    <mergeCell ref="B8:R8"/>
    <mergeCell ref="A3:V3"/>
    <mergeCell ref="B20:R20"/>
    <mergeCell ref="A27:A30"/>
    <mergeCell ref="A4:V4"/>
    <mergeCell ref="A25:A26"/>
    <mergeCell ref="A84:A85"/>
    <mergeCell ref="B60:B61"/>
    <mergeCell ref="A5:S5"/>
    <mergeCell ref="A53:A55"/>
    <mergeCell ref="A70:A72"/>
    <mergeCell ref="A78:A82"/>
    <mergeCell ref="A6:S6"/>
    <mergeCell ref="Y60:Y61"/>
    <mergeCell ref="U25:U26"/>
    <mergeCell ref="T25:T26"/>
    <mergeCell ref="X60:X61"/>
    <mergeCell ref="Y25:Y26"/>
    <mergeCell ref="W25:W26"/>
    <mergeCell ref="X25:X26"/>
    <mergeCell ref="A37:A39"/>
    <mergeCell ref="V60:V61"/>
    <mergeCell ref="U60:U61"/>
    <mergeCell ref="S60:S61"/>
    <mergeCell ref="S25:S26"/>
    <mergeCell ref="T60:T61"/>
    <mergeCell ref="W60:W61"/>
    <mergeCell ref="C60:R60"/>
    <mergeCell ref="V25:V26"/>
    <mergeCell ref="T47:T49"/>
    <mergeCell ref="B25:B26"/>
    <mergeCell ref="C25:R25"/>
    <mergeCell ref="A32:A35"/>
    <mergeCell ref="A74:A76"/>
    <mergeCell ref="A62:A65"/>
    <mergeCell ref="A67:A68"/>
    <mergeCell ref="L88:R88"/>
    <mergeCell ref="B11:R11"/>
    <mergeCell ref="B9:R9"/>
    <mergeCell ref="B23:R23"/>
    <mergeCell ref="B12:R12"/>
    <mergeCell ref="B13:R13"/>
    <mergeCell ref="B19:R19"/>
    <mergeCell ref="A59:S59"/>
    <mergeCell ref="A60:A61"/>
    <mergeCell ref="A41:A45"/>
    <mergeCell ref="B18:R18"/>
    <mergeCell ref="B22:R22"/>
    <mergeCell ref="A17:S17"/>
    <mergeCell ref="B10:R10"/>
    <mergeCell ref="B21:R21"/>
    <mergeCell ref="A24:S24"/>
  </mergeCells>
  <printOptions horizontalCentered="1"/>
  <pageMargins left="0.35433070866141736" right="0.1968503937007874" top="0.5905511811023623" bottom="0.1968503937007874" header="0" footer="0"/>
  <pageSetup fitToHeight="2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Work2</cp:lastModifiedBy>
  <cp:lastPrinted>2020-04-15T08:48:53Z</cp:lastPrinted>
  <dcterms:created xsi:type="dcterms:W3CDTF">2015-01-06T09:59:11Z</dcterms:created>
  <dcterms:modified xsi:type="dcterms:W3CDTF">2020-04-15T13:37:47Z</dcterms:modified>
  <cp:category/>
  <cp:version/>
  <cp:contentType/>
  <cp:contentStatus/>
</cp:coreProperties>
</file>