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0" i="1" l="1"/>
  <c r="J29" i="1"/>
  <c r="H27" i="1"/>
  <c r="H26" i="1"/>
  <c r="H35" i="1" l="1"/>
  <c r="H30" i="1"/>
  <c r="H29" i="1"/>
  <c r="H22" i="1"/>
  <c r="H21" i="1" l="1"/>
  <c r="J35" i="1" l="1"/>
  <c r="J34" i="1"/>
  <c r="H34" i="1"/>
  <c r="J33" i="1"/>
  <c r="H33" i="1"/>
  <c r="I32" i="1"/>
  <c r="G32" i="1"/>
  <c r="J27" i="1"/>
  <c r="J26" i="1"/>
  <c r="H16" i="1"/>
  <c r="H47" i="1" s="1"/>
  <c r="J22" i="1"/>
  <c r="J21" i="1"/>
  <c r="I16" i="1"/>
  <c r="G16" i="1"/>
  <c r="H32" i="1" l="1"/>
  <c r="H53" i="1" s="1"/>
  <c r="J32" i="1"/>
  <c r="I47" i="1"/>
  <c r="I53" i="1" s="1"/>
  <c r="G47" i="1"/>
  <c r="G53" i="1" s="1"/>
  <c r="J16" i="1"/>
  <c r="J47" i="1" s="1"/>
  <c r="J53" i="1" s="1"/>
  <c r="F35" i="1"/>
  <c r="F34" i="1"/>
  <c r="F32" i="1" s="1"/>
  <c r="F33" i="1"/>
  <c r="F30" i="1"/>
  <c r="F29" i="1"/>
  <c r="F27" i="1"/>
  <c r="F26" i="1"/>
  <c r="F22" i="1"/>
  <c r="F21" i="1"/>
  <c r="F16" i="1" s="1"/>
  <c r="D35" i="1"/>
  <c r="D34" i="1"/>
  <c r="D33" i="1"/>
  <c r="D32" i="1"/>
  <c r="D30" i="1"/>
  <c r="D29" i="1"/>
  <c r="D27" i="1"/>
  <c r="D26" i="1"/>
  <c r="D22" i="1"/>
  <c r="D21" i="1"/>
  <c r="D16" i="1" s="1"/>
  <c r="D47" i="1" s="1"/>
  <c r="E32" i="1"/>
  <c r="E16" i="1"/>
  <c r="E47" i="1" s="1"/>
  <c r="E53" i="1" s="1"/>
  <c r="C32" i="1"/>
  <c r="C16" i="1"/>
  <c r="I54" i="1" l="1"/>
  <c r="D53" i="1"/>
  <c r="C54" i="1"/>
  <c r="C47" i="1"/>
  <c r="C53" i="1" s="1"/>
  <c r="G54" i="1"/>
  <c r="F47" i="1"/>
  <c r="E54" i="1" s="1"/>
  <c r="F53" i="1"/>
</calcChain>
</file>

<file path=xl/sharedStrings.xml><?xml version="1.0" encoding="utf-8"?>
<sst xmlns="http://schemas.openxmlformats.org/spreadsheetml/2006/main" count="76" uniqueCount="64">
  <si>
    <t>комунального підприємства Фастівської міської ради «Фастівводоканал»</t>
  </si>
  <si>
    <t xml:space="preserve">№ з/п </t>
  </si>
  <si>
    <t xml:space="preserve">Найменування показників </t>
  </si>
  <si>
    <t>тис. грн на рік</t>
  </si>
  <si>
    <t>грн/м3</t>
  </si>
  <si>
    <t xml:space="preserve">Виробнича собівартість, у т. ч.: </t>
  </si>
  <si>
    <t xml:space="preserve">прямі матеріальні витрати, у т. ч.: </t>
  </si>
  <si>
    <t>електроенергія</t>
  </si>
  <si>
    <t>інші прямі матеріальні витрати</t>
  </si>
  <si>
    <t xml:space="preserve">прямі витрати на оплату праці </t>
  </si>
  <si>
    <t xml:space="preserve">інші прямі витрати, у т. ч.: </t>
  </si>
  <si>
    <t>частка прямих витрат на централізоване водопостачання та водовідведення</t>
  </si>
  <si>
    <t xml:space="preserve">відрахування на соціальні заходи </t>
  </si>
  <si>
    <t xml:space="preserve">амортизаційні відрахування </t>
  </si>
  <si>
    <t xml:space="preserve">інші прямі витрати </t>
  </si>
  <si>
    <t xml:space="preserve">загальновиробничі витрати, у т. ч.: </t>
  </si>
  <si>
    <t>частка загальновиробничих витрат на централізоване водопостачання та водовідведення</t>
  </si>
  <si>
    <t>загальновиробничі витрати з централізованого постачання холодної води/водовідведення (з використанням внутрішньобудинкових систем)</t>
  </si>
  <si>
    <t xml:space="preserve">Адміністративні витрати, у т. ч.: </t>
  </si>
  <si>
    <t>частка адміністративних витрат на централізоване водопостачання та водовідведення</t>
  </si>
  <si>
    <t>адміністративні витрати з централізованого постачання холодної води/водовідведення (з використанням внутрішньобудинкових систем)</t>
  </si>
  <si>
    <t xml:space="preserve">Витрати на збут, у т. ч.: </t>
  </si>
  <si>
    <t>частка витрат зі збуту на централізоване водопостачання та водовідведення</t>
  </si>
  <si>
    <t xml:space="preserve">витрати на оплату праці </t>
  </si>
  <si>
    <t>матеріальні витрати на обслуговування  квартирних засобів обліку (в т. ч. на періодичну повірку)</t>
  </si>
  <si>
    <t>послуги сторонніх організацій з обслуговування  квартирних засобів обліку (в т. ч. на періодичну повірку)</t>
  </si>
  <si>
    <t>витрати на оплату послуг банків та інших установ з приймання і перерахування коштів споживачів</t>
  </si>
  <si>
    <t xml:space="preserve">інші витрати </t>
  </si>
  <si>
    <t>Інші операційні витрати</t>
  </si>
  <si>
    <t>частка інших операційних витрат на централізоване водопостачання та водовідведення</t>
  </si>
  <si>
    <t>інші операційні витрати з централізованого постачання холодної води/водовідведення (з використанням внутрішньобудинкових систем)</t>
  </si>
  <si>
    <t xml:space="preserve">Фінансові витрати </t>
  </si>
  <si>
    <t>частка фінансових витрат на централізоване водопостачання та водовідведення</t>
  </si>
  <si>
    <t>фінансові витрати з централізованого постачання холодної води/водовідведення (з використанням внутрішньобудинкових систем)</t>
  </si>
  <si>
    <t>Повна собівартість</t>
  </si>
  <si>
    <t xml:space="preserve">Розрахунковий прибуток, у т. ч.: </t>
  </si>
  <si>
    <t>частка прибутку з централізованого водопостачання та водовідведення</t>
  </si>
  <si>
    <t>частка податку на прибуток з централізованого водопостачання та водовідведення</t>
  </si>
  <si>
    <t>чистий прибуток  з централізованого постачання холодної води/водовідведення (з використанням внутрішньобудинкових систем)</t>
  </si>
  <si>
    <t>податок на прибуток з централізованого постачання холодної води/водовідведення (з використанням внутрішньобудинкових систем)</t>
  </si>
  <si>
    <t xml:space="preserve">Вартість послуги з централізованого постачання холодної води, водовідведення (з використанням внутрішньобудинкових систем) </t>
  </si>
  <si>
    <t>Обсяг реалізації, тис. м3</t>
  </si>
  <si>
    <t xml:space="preserve">Послуга з централізованого постачання холодної води </t>
  </si>
  <si>
    <t>(з використанням внутрішньобудинкових систем)</t>
  </si>
  <si>
    <t xml:space="preserve">Послуга з централізованого водовідведення </t>
  </si>
  <si>
    <t xml:space="preserve"> (з використанням внутрішньобудинкових систем)</t>
  </si>
  <si>
    <t xml:space="preserve"> </t>
  </si>
  <si>
    <t>для інших споживачів</t>
  </si>
  <si>
    <t>1,1,1</t>
  </si>
  <si>
    <t>1,1,2</t>
  </si>
  <si>
    <t>1,3,1</t>
  </si>
  <si>
    <t>1,3,2</t>
  </si>
  <si>
    <t>1,3,3</t>
  </si>
  <si>
    <t>1,3,4</t>
  </si>
  <si>
    <t>1,4,1</t>
  </si>
  <si>
    <t>1,4,2</t>
  </si>
  <si>
    <t xml:space="preserve">Послуга з централізованого постачання </t>
  </si>
  <si>
    <t>холодної води (з використанням</t>
  </si>
  <si>
    <t xml:space="preserve"> внутрішньобудинкових систем)</t>
  </si>
  <si>
    <t xml:space="preserve">Послуга з централізованого </t>
  </si>
  <si>
    <t>водовідведення (з використанням</t>
  </si>
  <si>
    <t xml:space="preserve">Структура тарифів на послуги з централізованого постачання холодної води, водовідведення   </t>
  </si>
  <si>
    <t>Без ПДВ</t>
  </si>
  <si>
    <t xml:space="preserve">Тариф на послугу з централізованого постачання холодної води, водовідведення (з використанням внутрішньобудинкових систем),  грн/м3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</si>
</sst>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view="pageBreakPreview" topLeftCell="A34" zoomScale="76" zoomScaleNormal="100" zoomScaleSheetLayoutView="76" workbookViewId="0">
      <selection activeCell="T44" sqref="T44"/>
    </sheetView>
  </sheetViews>
  <sheetFormatPr defaultRowHeight="15" x14ac:dyDescent="0.25"/>
  <cols>
    <col min="1" max="1" width="9.140625" style="5"/>
    <col min="2" max="2" width="85.7109375" customWidth="1"/>
    <col min="3" max="3" width="18.28515625" hidden="1" customWidth="1"/>
    <col min="4" max="4" width="20.7109375" hidden="1" customWidth="1"/>
    <col min="5" max="5" width="17" hidden="1" customWidth="1"/>
    <col min="6" max="6" width="25.5703125" hidden="1" customWidth="1"/>
    <col min="7" max="7" width="14" customWidth="1"/>
    <col min="8" max="8" width="13" customWidth="1"/>
    <col min="9" max="9" width="12.7109375" customWidth="1"/>
    <col min="10" max="10" width="12.42578125" customWidth="1"/>
  </cols>
  <sheetData>
    <row r="1" spans="1:10" x14ac:dyDescent="0.25"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9"/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9"/>
      <c r="B4" s="28"/>
      <c r="C4" s="28"/>
      <c r="D4" s="28"/>
      <c r="E4" s="28"/>
      <c r="F4" s="28"/>
      <c r="G4" s="28"/>
      <c r="H4" s="28"/>
      <c r="I4" s="28"/>
      <c r="J4" s="28"/>
    </row>
    <row r="6" spans="1:10" ht="15.75" x14ac:dyDescent="0.25">
      <c r="A6" s="29" t="s">
        <v>61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.75" x14ac:dyDescent="0.25">
      <c r="A7" s="29" t="s">
        <v>45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5.75" x14ac:dyDescent="0.25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5.75" x14ac:dyDescent="0.25">
      <c r="A9" s="23"/>
      <c r="B9" s="26" t="s">
        <v>47</v>
      </c>
      <c r="C9" s="26"/>
      <c r="D9" s="26"/>
      <c r="E9" s="26"/>
      <c r="F9" s="26"/>
      <c r="G9" s="26"/>
      <c r="H9" s="26"/>
      <c r="I9" s="26"/>
      <c r="J9" s="26"/>
    </row>
    <row r="10" spans="1:10" s="25" customFormat="1" ht="15.75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 t="s">
        <v>62</v>
      </c>
    </row>
    <row r="11" spans="1:10" x14ac:dyDescent="0.25">
      <c r="A11" s="41" t="s">
        <v>1</v>
      </c>
      <c r="B11" s="41" t="s">
        <v>2</v>
      </c>
      <c r="C11" s="34" t="s">
        <v>42</v>
      </c>
      <c r="D11" s="35"/>
      <c r="E11" s="1" t="s">
        <v>44</v>
      </c>
      <c r="F11" s="2"/>
      <c r="G11" s="43" t="s">
        <v>56</v>
      </c>
      <c r="H11" s="44"/>
      <c r="I11" s="37" t="s">
        <v>59</v>
      </c>
      <c r="J11" s="38"/>
    </row>
    <row r="12" spans="1:10" x14ac:dyDescent="0.25">
      <c r="A12" s="42"/>
      <c r="B12" s="42"/>
      <c r="C12" s="32" t="s">
        <v>43</v>
      </c>
      <c r="D12" s="33"/>
      <c r="E12" s="32" t="s">
        <v>45</v>
      </c>
      <c r="F12" s="33"/>
      <c r="G12" s="39" t="s">
        <v>57</v>
      </c>
      <c r="H12" s="40"/>
      <c r="I12" s="39" t="s">
        <v>60</v>
      </c>
      <c r="J12" s="40"/>
    </row>
    <row r="13" spans="1:10" x14ac:dyDescent="0.25">
      <c r="A13" s="8"/>
      <c r="B13" s="8"/>
      <c r="C13" s="3"/>
      <c r="D13" s="4"/>
      <c r="E13" s="3"/>
      <c r="F13" s="4"/>
      <c r="G13" s="30" t="s">
        <v>58</v>
      </c>
      <c r="H13" s="31"/>
      <c r="I13" s="30" t="s">
        <v>58</v>
      </c>
      <c r="J13" s="31"/>
    </row>
    <row r="14" spans="1:10" x14ac:dyDescent="0.25">
      <c r="A14" s="6"/>
      <c r="B14" s="7"/>
      <c r="C14" s="6" t="s">
        <v>3</v>
      </c>
      <c r="D14" s="6" t="s">
        <v>4</v>
      </c>
      <c r="E14" s="6" t="s">
        <v>3</v>
      </c>
      <c r="F14" s="6" t="s">
        <v>4</v>
      </c>
      <c r="G14" s="6" t="s">
        <v>3</v>
      </c>
      <c r="H14" s="6" t="s">
        <v>4</v>
      </c>
      <c r="I14" s="6" t="s">
        <v>3</v>
      </c>
      <c r="J14" s="6" t="s">
        <v>4</v>
      </c>
    </row>
    <row r="15" spans="1:10" ht="15.75" x14ac:dyDescent="0.2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3</v>
      </c>
      <c r="H15" s="10">
        <v>4</v>
      </c>
      <c r="I15" s="10">
        <v>5</v>
      </c>
      <c r="J15" s="10">
        <v>6</v>
      </c>
    </row>
    <row r="16" spans="1:10" ht="15.75" x14ac:dyDescent="0.25">
      <c r="A16" s="11">
        <v>1</v>
      </c>
      <c r="B16" s="12" t="s">
        <v>5</v>
      </c>
      <c r="C16" s="13">
        <f t="shared" ref="C16:J16" si="0">C21+C26</f>
        <v>5571.5</v>
      </c>
      <c r="D16" s="13">
        <f t="shared" si="0"/>
        <v>13.528640458441592</v>
      </c>
      <c r="E16" s="13">
        <f t="shared" si="0"/>
        <v>7489.17</v>
      </c>
      <c r="F16" s="13">
        <f t="shared" si="0"/>
        <v>18.447140253214442</v>
      </c>
      <c r="G16" s="14">
        <f t="shared" si="0"/>
        <v>131.27000000000001</v>
      </c>
      <c r="H16" s="14">
        <f t="shared" si="0"/>
        <v>16.008536585365853</v>
      </c>
      <c r="I16" s="14">
        <f t="shared" si="0"/>
        <v>187.56</v>
      </c>
      <c r="J16" s="14">
        <f t="shared" si="0"/>
        <v>22.873170731707319</v>
      </c>
    </row>
    <row r="17" spans="1:10" ht="15.75" x14ac:dyDescent="0.25">
      <c r="A17" s="15">
        <v>1.1000000000000001</v>
      </c>
      <c r="B17" s="16" t="s">
        <v>6</v>
      </c>
      <c r="C17" s="16">
        <v>0</v>
      </c>
      <c r="D17" s="16">
        <v>0</v>
      </c>
      <c r="E17" s="16">
        <v>0</v>
      </c>
      <c r="F17" s="16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ht="15.75" x14ac:dyDescent="0.25">
      <c r="A18" s="15" t="s">
        <v>48</v>
      </c>
      <c r="B18" s="16" t="s">
        <v>7</v>
      </c>
      <c r="C18" s="16">
        <v>0</v>
      </c>
      <c r="D18" s="16">
        <v>0</v>
      </c>
      <c r="E18" s="16">
        <v>0</v>
      </c>
      <c r="F18" s="16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ht="15.75" x14ac:dyDescent="0.25">
      <c r="A19" s="15" t="s">
        <v>49</v>
      </c>
      <c r="B19" s="16" t="s">
        <v>8</v>
      </c>
      <c r="C19" s="16">
        <v>0</v>
      </c>
      <c r="D19" s="16">
        <v>0</v>
      </c>
      <c r="E19" s="16">
        <v>0</v>
      </c>
      <c r="F19" s="16">
        <v>0</v>
      </c>
      <c r="G19" s="10">
        <v>0</v>
      </c>
      <c r="H19" s="10">
        <v>0</v>
      </c>
      <c r="I19" s="10">
        <v>0</v>
      </c>
      <c r="J19" s="10">
        <v>0</v>
      </c>
    </row>
    <row r="20" spans="1:10" ht="15.75" x14ac:dyDescent="0.25">
      <c r="A20" s="15">
        <v>1.2</v>
      </c>
      <c r="B20" s="16" t="s">
        <v>9</v>
      </c>
      <c r="C20" s="16" t="s">
        <v>46</v>
      </c>
      <c r="D20" s="16">
        <v>0</v>
      </c>
      <c r="E20" s="16">
        <v>0</v>
      </c>
      <c r="F20" s="16">
        <v>0</v>
      </c>
      <c r="G20" s="10" t="s">
        <v>46</v>
      </c>
      <c r="H20" s="10">
        <v>0</v>
      </c>
      <c r="I20" s="10">
        <v>0</v>
      </c>
      <c r="J20" s="10">
        <v>0</v>
      </c>
    </row>
    <row r="21" spans="1:10" ht="15.75" x14ac:dyDescent="0.25">
      <c r="A21" s="15">
        <v>1.3</v>
      </c>
      <c r="B21" s="16" t="s">
        <v>10</v>
      </c>
      <c r="C21" s="13">
        <v>3854.9</v>
      </c>
      <c r="D21" s="13">
        <f>C21/C55</f>
        <v>9.3604157055095563</v>
      </c>
      <c r="E21" s="13">
        <v>5371.49</v>
      </c>
      <c r="F21" s="13">
        <f>E21/E55</f>
        <v>13.230922705551997</v>
      </c>
      <c r="G21" s="14">
        <v>86.53</v>
      </c>
      <c r="H21" s="14">
        <f>G21/G55</f>
        <v>10.552439024390244</v>
      </c>
      <c r="I21" s="14">
        <v>128.62</v>
      </c>
      <c r="J21" s="14">
        <f>I21/I55</f>
        <v>15.685365853658539</v>
      </c>
    </row>
    <row r="22" spans="1:10" ht="15.75" x14ac:dyDescent="0.25">
      <c r="A22" s="15" t="s">
        <v>50</v>
      </c>
      <c r="B22" s="16" t="s">
        <v>11</v>
      </c>
      <c r="C22" s="13">
        <v>3854.9</v>
      </c>
      <c r="D22" s="13">
        <f>C22/C55</f>
        <v>9.3604157055095563</v>
      </c>
      <c r="E22" s="13">
        <v>5371.49</v>
      </c>
      <c r="F22" s="13">
        <f>E22/E55</f>
        <v>13.230922705551997</v>
      </c>
      <c r="G22" s="14">
        <v>86.53</v>
      </c>
      <c r="H22" s="14">
        <f>G22/G55</f>
        <v>10.552439024390244</v>
      </c>
      <c r="I22" s="14">
        <v>128.62</v>
      </c>
      <c r="J22" s="14">
        <f>I22/I55</f>
        <v>15.685365853658539</v>
      </c>
    </row>
    <row r="23" spans="1:10" ht="15.75" x14ac:dyDescent="0.25">
      <c r="A23" s="15" t="s">
        <v>51</v>
      </c>
      <c r="B23" s="16" t="s">
        <v>12</v>
      </c>
      <c r="C23" s="16">
        <v>0</v>
      </c>
      <c r="D23" s="16">
        <v>0</v>
      </c>
      <c r="E23" s="16">
        <v>0</v>
      </c>
      <c r="F23" s="16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ht="15.75" x14ac:dyDescent="0.25">
      <c r="A24" s="15" t="s">
        <v>52</v>
      </c>
      <c r="B24" s="16" t="s">
        <v>13</v>
      </c>
      <c r="C24" s="16">
        <v>0</v>
      </c>
      <c r="D24" s="16">
        <v>0</v>
      </c>
      <c r="E24" s="16">
        <v>0</v>
      </c>
      <c r="F24" s="16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ht="15.75" x14ac:dyDescent="0.25">
      <c r="A25" s="15" t="s">
        <v>53</v>
      </c>
      <c r="B25" s="16" t="s">
        <v>14</v>
      </c>
      <c r="C25" s="16">
        <v>0</v>
      </c>
      <c r="D25" s="16">
        <v>0</v>
      </c>
      <c r="E25" s="16">
        <v>0</v>
      </c>
      <c r="F25" s="16">
        <v>0</v>
      </c>
      <c r="G25" s="10">
        <v>0</v>
      </c>
      <c r="H25" s="10">
        <v>0</v>
      </c>
      <c r="I25" s="10">
        <v>0</v>
      </c>
      <c r="J25" s="10">
        <v>0</v>
      </c>
    </row>
    <row r="26" spans="1:10" ht="15.75" x14ac:dyDescent="0.25">
      <c r="A26" s="15">
        <v>1.4</v>
      </c>
      <c r="B26" s="12" t="s">
        <v>15</v>
      </c>
      <c r="C26" s="16">
        <v>1716.6</v>
      </c>
      <c r="D26" s="13">
        <f>C26/C55</f>
        <v>4.1682247529320353</v>
      </c>
      <c r="E26" s="13">
        <v>2117.6799999999998</v>
      </c>
      <c r="F26" s="13">
        <f>E26/E55</f>
        <v>5.2162175476624455</v>
      </c>
      <c r="G26" s="14">
        <v>44.74</v>
      </c>
      <c r="H26" s="14">
        <f>G26/G55</f>
        <v>5.4560975609756106</v>
      </c>
      <c r="I26" s="14">
        <v>58.94</v>
      </c>
      <c r="J26" s="14">
        <f>I26/I55</f>
        <v>7.1878048780487811</v>
      </c>
    </row>
    <row r="27" spans="1:10" ht="15.75" x14ac:dyDescent="0.25">
      <c r="A27" s="15" t="s">
        <v>54</v>
      </c>
      <c r="B27" s="16" t="s">
        <v>16</v>
      </c>
      <c r="C27" s="16">
        <v>1716.6</v>
      </c>
      <c r="D27" s="13">
        <f>C27/C55</f>
        <v>4.1682247529320353</v>
      </c>
      <c r="E27" s="13">
        <v>2117.6799999999998</v>
      </c>
      <c r="F27" s="13">
        <f>E27/E55</f>
        <v>5.2162175476624455</v>
      </c>
      <c r="G27" s="14">
        <v>44.74</v>
      </c>
      <c r="H27" s="14">
        <f>G27/G55</f>
        <v>5.4560975609756106</v>
      </c>
      <c r="I27" s="14">
        <v>58.94</v>
      </c>
      <c r="J27" s="14">
        <f>I27/I55</f>
        <v>7.1878048780487811</v>
      </c>
    </row>
    <row r="28" spans="1:10" ht="15.75" x14ac:dyDescent="0.25">
      <c r="A28" s="15" t="s">
        <v>55</v>
      </c>
      <c r="B28" s="16" t="s">
        <v>17</v>
      </c>
      <c r="C28" s="16">
        <v>0</v>
      </c>
      <c r="D28" s="16">
        <v>0</v>
      </c>
      <c r="E28" s="16">
        <v>0</v>
      </c>
      <c r="F28" s="16">
        <v>0</v>
      </c>
      <c r="G28" s="10">
        <v>0</v>
      </c>
      <c r="H28" s="10">
        <v>0</v>
      </c>
      <c r="I28" s="10">
        <v>0</v>
      </c>
      <c r="J28" s="10">
        <v>0</v>
      </c>
    </row>
    <row r="29" spans="1:10" ht="15.75" x14ac:dyDescent="0.25">
      <c r="A29" s="11">
        <v>2</v>
      </c>
      <c r="B29" s="12" t="s">
        <v>18</v>
      </c>
      <c r="C29" s="16">
        <v>406.68</v>
      </c>
      <c r="D29" s="13">
        <f>C29/C55</f>
        <v>0.98749484010392641</v>
      </c>
      <c r="E29" s="16">
        <v>548.48</v>
      </c>
      <c r="F29" s="13">
        <f>E29/E55</f>
        <v>1.3510025124390364</v>
      </c>
      <c r="G29" s="14">
        <v>9.42</v>
      </c>
      <c r="H29" s="14">
        <f>G29/G55</f>
        <v>1.1487804878048782</v>
      </c>
      <c r="I29" s="14">
        <v>13.17</v>
      </c>
      <c r="J29" s="14">
        <f>I29/I55</f>
        <v>1.6060975609756099</v>
      </c>
    </row>
    <row r="30" spans="1:10" ht="15.75" x14ac:dyDescent="0.25">
      <c r="A30" s="15">
        <v>2.1</v>
      </c>
      <c r="B30" s="16" t="s">
        <v>19</v>
      </c>
      <c r="C30" s="16">
        <v>406.68</v>
      </c>
      <c r="D30" s="13">
        <f>C30/C55</f>
        <v>0.98749484010392641</v>
      </c>
      <c r="E30" s="16">
        <v>548.48</v>
      </c>
      <c r="F30" s="13">
        <f>E30/E55</f>
        <v>1.3510025124390364</v>
      </c>
      <c r="G30" s="14">
        <v>9.42</v>
      </c>
      <c r="H30" s="14">
        <f>G30/G55</f>
        <v>1.1487804878048782</v>
      </c>
      <c r="I30" s="14">
        <v>13.17</v>
      </c>
      <c r="J30" s="14">
        <f>I30/I55</f>
        <v>1.6060975609756099</v>
      </c>
    </row>
    <row r="31" spans="1:10" ht="15.75" x14ac:dyDescent="0.25">
      <c r="A31" s="15">
        <v>2.2000000000000002</v>
      </c>
      <c r="B31" s="16" t="s">
        <v>20</v>
      </c>
      <c r="C31" s="16">
        <v>0</v>
      </c>
      <c r="D31" s="16">
        <v>0</v>
      </c>
      <c r="E31" s="16">
        <v>0</v>
      </c>
      <c r="F31" s="16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ht="15.75" x14ac:dyDescent="0.25">
      <c r="A32" s="11">
        <v>3</v>
      </c>
      <c r="B32" s="12" t="s">
        <v>21</v>
      </c>
      <c r="C32" s="16">
        <f t="shared" ref="C32:J32" si="1">C33+C34+C35</f>
        <v>626.89</v>
      </c>
      <c r="D32" s="17">
        <f t="shared" si="1"/>
        <v>1.5222057645144842</v>
      </c>
      <c r="E32" s="16">
        <f t="shared" si="1"/>
        <v>710.73</v>
      </c>
      <c r="F32" s="17">
        <f t="shared" si="1"/>
        <v>1.7506527415143602</v>
      </c>
      <c r="G32" s="18">
        <f t="shared" si="1"/>
        <v>10.51</v>
      </c>
      <c r="H32" s="18">
        <f t="shared" si="1"/>
        <v>1.281707317073171</v>
      </c>
      <c r="I32" s="18">
        <f t="shared" si="1"/>
        <v>12.840000000000002</v>
      </c>
      <c r="J32" s="18">
        <f t="shared" si="1"/>
        <v>1.5658536585365854</v>
      </c>
    </row>
    <row r="33" spans="1:10" ht="15.75" x14ac:dyDescent="0.25">
      <c r="A33" s="15">
        <v>3.1</v>
      </c>
      <c r="B33" s="16" t="s">
        <v>22</v>
      </c>
      <c r="C33" s="16">
        <v>201.94</v>
      </c>
      <c r="D33" s="13">
        <f>C33/C55</f>
        <v>0.49034795910934126</v>
      </c>
      <c r="E33" s="16">
        <v>271.43</v>
      </c>
      <c r="F33" s="13">
        <f>E33/E55</f>
        <v>0.66857973299177298</v>
      </c>
      <c r="G33" s="14">
        <v>5.69</v>
      </c>
      <c r="H33" s="14">
        <f>G33/G55</f>
        <v>0.69390243902439031</v>
      </c>
      <c r="I33" s="14">
        <v>7.95</v>
      </c>
      <c r="J33" s="14">
        <f>I33/I55</f>
        <v>0.9695121951219513</v>
      </c>
    </row>
    <row r="34" spans="1:10" ht="15.75" x14ac:dyDescent="0.25">
      <c r="A34" s="15">
        <v>3.2</v>
      </c>
      <c r="B34" s="16" t="s">
        <v>23</v>
      </c>
      <c r="C34" s="16">
        <v>348.32</v>
      </c>
      <c r="D34" s="13">
        <f>C34/C55</f>
        <v>0.84578588252434261</v>
      </c>
      <c r="E34" s="16">
        <v>360.08</v>
      </c>
      <c r="F34" s="13">
        <f>E34/E55</f>
        <v>0.88694024336174193</v>
      </c>
      <c r="G34" s="14">
        <v>3.95</v>
      </c>
      <c r="H34" s="14">
        <f>G34/G55</f>
        <v>0.48170731707317077</v>
      </c>
      <c r="I34" s="14">
        <v>4.01</v>
      </c>
      <c r="J34" s="14">
        <f>I34/I55</f>
        <v>0.48902439024390243</v>
      </c>
    </row>
    <row r="35" spans="1:10" ht="15.75" x14ac:dyDescent="0.25">
      <c r="A35" s="15">
        <v>3.3</v>
      </c>
      <c r="B35" s="16" t="s">
        <v>12</v>
      </c>
      <c r="C35" s="16">
        <v>76.63</v>
      </c>
      <c r="D35" s="13">
        <f>C35/C55</f>
        <v>0.18607192288080032</v>
      </c>
      <c r="E35" s="16">
        <v>79.22</v>
      </c>
      <c r="F35" s="13">
        <f>E35/E55</f>
        <v>0.19513276516084535</v>
      </c>
      <c r="G35" s="14">
        <v>0.87</v>
      </c>
      <c r="H35" s="14">
        <f>G35/G55</f>
        <v>0.10609756097560977</v>
      </c>
      <c r="I35" s="14">
        <v>0.88</v>
      </c>
      <c r="J35" s="14">
        <f>I35/I55</f>
        <v>0.10731707317073172</v>
      </c>
    </row>
    <row r="36" spans="1:10" ht="15.75" x14ac:dyDescent="0.25">
      <c r="A36" s="15">
        <v>3.4</v>
      </c>
      <c r="B36" s="16" t="s">
        <v>13</v>
      </c>
      <c r="C36" s="16">
        <v>0</v>
      </c>
      <c r="D36" s="16">
        <v>0</v>
      </c>
      <c r="E36" s="16">
        <v>0</v>
      </c>
      <c r="F36" s="16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ht="15.75" x14ac:dyDescent="0.25">
      <c r="A37" s="15">
        <v>3.5</v>
      </c>
      <c r="B37" s="16" t="s">
        <v>24</v>
      </c>
      <c r="C37" s="16">
        <v>0</v>
      </c>
      <c r="D37" s="16">
        <v>0</v>
      </c>
      <c r="E37" s="16">
        <v>0</v>
      </c>
      <c r="F37" s="16">
        <v>0</v>
      </c>
      <c r="G37" s="10">
        <v>0</v>
      </c>
      <c r="H37" s="10">
        <v>0</v>
      </c>
      <c r="I37" s="10">
        <v>0</v>
      </c>
      <c r="J37" s="10">
        <v>0</v>
      </c>
    </row>
    <row r="38" spans="1:10" ht="15.75" x14ac:dyDescent="0.25">
      <c r="A38" s="15">
        <v>3.6</v>
      </c>
      <c r="B38" s="16" t="s">
        <v>25</v>
      </c>
      <c r="C38" s="16">
        <v>0</v>
      </c>
      <c r="D38" s="16">
        <v>0</v>
      </c>
      <c r="E38" s="16">
        <v>0</v>
      </c>
      <c r="F38" s="16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ht="15.75" x14ac:dyDescent="0.25">
      <c r="A39" s="15">
        <v>3.7</v>
      </c>
      <c r="B39" s="16" t="s">
        <v>26</v>
      </c>
      <c r="C39" s="16">
        <v>0</v>
      </c>
      <c r="D39" s="16">
        <v>0</v>
      </c>
      <c r="E39" s="16">
        <v>0</v>
      </c>
      <c r="F39" s="16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15.75" x14ac:dyDescent="0.25">
      <c r="A40" s="15">
        <v>3.8</v>
      </c>
      <c r="B40" s="16" t="s">
        <v>27</v>
      </c>
      <c r="C40" s="16">
        <v>0</v>
      </c>
      <c r="D40" s="16">
        <v>0</v>
      </c>
      <c r="E40" s="16">
        <v>0</v>
      </c>
      <c r="F40" s="16">
        <v>0</v>
      </c>
      <c r="G40" s="10">
        <v>0</v>
      </c>
      <c r="H40" s="10">
        <v>0</v>
      </c>
      <c r="I40" s="10">
        <v>0</v>
      </c>
      <c r="J40" s="10">
        <v>0</v>
      </c>
    </row>
    <row r="41" spans="1:10" ht="15.75" x14ac:dyDescent="0.25">
      <c r="A41" s="11">
        <v>4</v>
      </c>
      <c r="B41" s="12" t="s">
        <v>28</v>
      </c>
      <c r="C41" s="16">
        <v>0</v>
      </c>
      <c r="D41" s="16">
        <v>0</v>
      </c>
      <c r="E41" s="16">
        <v>0</v>
      </c>
      <c r="F41" s="16">
        <v>0</v>
      </c>
      <c r="G41" s="10">
        <v>0</v>
      </c>
      <c r="H41" s="10">
        <v>0</v>
      </c>
      <c r="I41" s="10">
        <v>0</v>
      </c>
      <c r="J41" s="10">
        <v>0</v>
      </c>
    </row>
    <row r="42" spans="1:10" ht="15.75" x14ac:dyDescent="0.25">
      <c r="A42" s="15">
        <v>4.0999999999999996</v>
      </c>
      <c r="B42" s="16" t="s">
        <v>29</v>
      </c>
      <c r="C42" s="16">
        <v>0</v>
      </c>
      <c r="D42" s="16">
        <v>0</v>
      </c>
      <c r="E42" s="16">
        <v>0</v>
      </c>
      <c r="F42" s="16">
        <v>0</v>
      </c>
      <c r="G42" s="10">
        <v>0</v>
      </c>
      <c r="H42" s="10">
        <v>0</v>
      </c>
      <c r="I42" s="10">
        <v>0</v>
      </c>
      <c r="J42" s="10">
        <v>0</v>
      </c>
    </row>
    <row r="43" spans="1:10" ht="15.75" x14ac:dyDescent="0.25">
      <c r="A43" s="15">
        <v>4.2</v>
      </c>
      <c r="B43" s="16" t="s">
        <v>30</v>
      </c>
      <c r="C43" s="16">
        <v>0</v>
      </c>
      <c r="D43" s="16">
        <v>0</v>
      </c>
      <c r="E43" s="16">
        <v>0</v>
      </c>
      <c r="F43" s="16">
        <v>0</v>
      </c>
      <c r="G43" s="10">
        <v>0</v>
      </c>
      <c r="H43" s="10">
        <v>0</v>
      </c>
      <c r="I43" s="10">
        <v>0</v>
      </c>
      <c r="J43" s="10">
        <v>0</v>
      </c>
    </row>
    <row r="44" spans="1:10" ht="15.75" x14ac:dyDescent="0.25">
      <c r="A44" s="11">
        <v>5</v>
      </c>
      <c r="B44" s="12" t="s">
        <v>31</v>
      </c>
      <c r="C44" s="16">
        <v>0</v>
      </c>
      <c r="D44" s="16">
        <v>0</v>
      </c>
      <c r="E44" s="16">
        <v>0</v>
      </c>
      <c r="F44" s="16">
        <v>0</v>
      </c>
      <c r="G44" s="10">
        <v>0</v>
      </c>
      <c r="H44" s="10">
        <v>0</v>
      </c>
      <c r="I44" s="10">
        <v>0</v>
      </c>
      <c r="J44" s="10">
        <v>0</v>
      </c>
    </row>
    <row r="45" spans="1:10" ht="15.75" x14ac:dyDescent="0.25">
      <c r="A45" s="15">
        <v>5.0999999999999996</v>
      </c>
      <c r="B45" s="16" t="s">
        <v>32</v>
      </c>
      <c r="C45" s="16">
        <v>0</v>
      </c>
      <c r="D45" s="16">
        <v>0</v>
      </c>
      <c r="E45" s="16">
        <v>0</v>
      </c>
      <c r="F45" s="16">
        <v>0</v>
      </c>
      <c r="G45" s="10">
        <v>0</v>
      </c>
      <c r="H45" s="10">
        <v>0</v>
      </c>
      <c r="I45" s="10">
        <v>0</v>
      </c>
      <c r="J45" s="10">
        <v>0</v>
      </c>
    </row>
    <row r="46" spans="1:10" ht="15.75" x14ac:dyDescent="0.25">
      <c r="A46" s="15">
        <v>5.2</v>
      </c>
      <c r="B46" s="16" t="s">
        <v>33</v>
      </c>
      <c r="C46" s="16">
        <v>0</v>
      </c>
      <c r="D46" s="16">
        <v>0</v>
      </c>
      <c r="E46" s="16">
        <v>0</v>
      </c>
      <c r="F46" s="16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0" ht="15.75" x14ac:dyDescent="0.25">
      <c r="A47" s="11">
        <v>6</v>
      </c>
      <c r="B47" s="12" t="s">
        <v>34</v>
      </c>
      <c r="C47" s="13">
        <f t="shared" ref="C47:J47" si="2">C16+C29+C32</f>
        <v>6605.0700000000006</v>
      </c>
      <c r="D47" s="13">
        <f t="shared" si="2"/>
        <v>16.038341063060003</v>
      </c>
      <c r="E47" s="13">
        <f t="shared" si="2"/>
        <v>8748.3799999999992</v>
      </c>
      <c r="F47" s="13">
        <f t="shared" si="2"/>
        <v>21.548795507167842</v>
      </c>
      <c r="G47" s="14">
        <f t="shared" si="2"/>
        <v>151.19999999999999</v>
      </c>
      <c r="H47" s="14">
        <f t="shared" si="2"/>
        <v>18.439024390243901</v>
      </c>
      <c r="I47" s="14">
        <f t="shared" si="2"/>
        <v>213.57</v>
      </c>
      <c r="J47" s="14">
        <f t="shared" si="2"/>
        <v>26.045121951219514</v>
      </c>
    </row>
    <row r="48" spans="1:10" ht="15.75" x14ac:dyDescent="0.25">
      <c r="A48" s="11">
        <v>7</v>
      </c>
      <c r="B48" s="12" t="s">
        <v>35</v>
      </c>
      <c r="C48" s="16">
        <v>0</v>
      </c>
      <c r="D48" s="16">
        <v>0</v>
      </c>
      <c r="E48" s="16">
        <v>0</v>
      </c>
      <c r="F48" s="16">
        <v>0</v>
      </c>
      <c r="G48" s="10">
        <v>0</v>
      </c>
      <c r="H48" s="10">
        <v>0</v>
      </c>
      <c r="I48" s="10">
        <v>0</v>
      </c>
      <c r="J48" s="10">
        <v>0</v>
      </c>
    </row>
    <row r="49" spans="1:10" ht="15.75" x14ac:dyDescent="0.25">
      <c r="A49" s="15">
        <v>7.1</v>
      </c>
      <c r="B49" s="16" t="s">
        <v>36</v>
      </c>
      <c r="C49" s="16">
        <v>0</v>
      </c>
      <c r="D49" s="16">
        <v>0</v>
      </c>
      <c r="E49" s="16">
        <v>0</v>
      </c>
      <c r="F49" s="16">
        <v>0</v>
      </c>
      <c r="G49" s="10">
        <v>0</v>
      </c>
      <c r="H49" s="10">
        <v>0</v>
      </c>
      <c r="I49" s="10">
        <v>0</v>
      </c>
      <c r="J49" s="10">
        <v>0</v>
      </c>
    </row>
    <row r="50" spans="1:10" ht="15.75" x14ac:dyDescent="0.25">
      <c r="A50" s="15">
        <v>7.2</v>
      </c>
      <c r="B50" s="16" t="s">
        <v>37</v>
      </c>
      <c r="C50" s="16">
        <v>0</v>
      </c>
      <c r="D50" s="16">
        <v>0</v>
      </c>
      <c r="E50" s="16">
        <v>0</v>
      </c>
      <c r="F50" s="16">
        <v>0</v>
      </c>
      <c r="G50" s="10">
        <v>0</v>
      </c>
      <c r="H50" s="10">
        <v>0</v>
      </c>
      <c r="I50" s="10">
        <v>0</v>
      </c>
      <c r="J50" s="10">
        <v>0</v>
      </c>
    </row>
    <row r="51" spans="1:10" ht="15.75" x14ac:dyDescent="0.25">
      <c r="A51" s="15">
        <v>7.3</v>
      </c>
      <c r="B51" s="16" t="s">
        <v>38</v>
      </c>
      <c r="C51" s="16">
        <v>0</v>
      </c>
      <c r="D51" s="16">
        <v>0</v>
      </c>
      <c r="E51" s="16">
        <v>0</v>
      </c>
      <c r="F51" s="16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15.75" x14ac:dyDescent="0.25">
      <c r="A52" s="15">
        <v>7.4</v>
      </c>
      <c r="B52" s="16" t="s">
        <v>39</v>
      </c>
      <c r="C52" s="16">
        <v>0</v>
      </c>
      <c r="D52" s="16">
        <v>0</v>
      </c>
      <c r="E52" s="16">
        <v>0</v>
      </c>
      <c r="F52" s="16">
        <v>0</v>
      </c>
      <c r="G52" s="10">
        <v>0</v>
      </c>
      <c r="H52" s="10">
        <v>0</v>
      </c>
      <c r="I52" s="10">
        <v>0</v>
      </c>
      <c r="J52" s="10">
        <v>0</v>
      </c>
    </row>
    <row r="53" spans="1:10" ht="15.75" x14ac:dyDescent="0.25">
      <c r="A53" s="11">
        <v>8</v>
      </c>
      <c r="B53" s="12" t="s">
        <v>40</v>
      </c>
      <c r="C53" s="13">
        <f t="shared" ref="C53:J53" si="3">C47</f>
        <v>6605.0700000000006</v>
      </c>
      <c r="D53" s="13">
        <f t="shared" si="3"/>
        <v>16.038341063060003</v>
      </c>
      <c r="E53" s="13">
        <f t="shared" si="3"/>
        <v>8748.3799999999992</v>
      </c>
      <c r="F53" s="13">
        <f t="shared" si="3"/>
        <v>21.548795507167842</v>
      </c>
      <c r="G53" s="14">
        <f t="shared" si="3"/>
        <v>151.19999999999999</v>
      </c>
      <c r="H53" s="14">
        <f t="shared" si="3"/>
        <v>18.439024390243901</v>
      </c>
      <c r="I53" s="14">
        <f t="shared" si="3"/>
        <v>213.57</v>
      </c>
      <c r="J53" s="14">
        <f t="shared" si="3"/>
        <v>26.045121951219514</v>
      </c>
    </row>
    <row r="54" spans="1:10" ht="15.75" x14ac:dyDescent="0.25">
      <c r="A54" s="11">
        <v>9</v>
      </c>
      <c r="B54" s="12" t="s">
        <v>63</v>
      </c>
      <c r="C54" s="19">
        <f>D47</f>
        <v>16.038341063060003</v>
      </c>
      <c r="D54" s="16"/>
      <c r="E54" s="19">
        <f>F47</f>
        <v>21.548795507167842</v>
      </c>
      <c r="F54" s="16"/>
      <c r="G54" s="20">
        <f>H47</f>
        <v>18.439024390243901</v>
      </c>
      <c r="H54" s="10">
        <v>18.440000000000001</v>
      </c>
      <c r="I54" s="20">
        <f>J47</f>
        <v>26.045121951219514</v>
      </c>
      <c r="J54" s="10">
        <v>26.05</v>
      </c>
    </row>
    <row r="55" spans="1:10" ht="15.75" x14ac:dyDescent="0.25">
      <c r="A55" s="11">
        <v>10</v>
      </c>
      <c r="B55" s="12" t="s">
        <v>41</v>
      </c>
      <c r="C55" s="16">
        <v>411.83</v>
      </c>
      <c r="D55" s="16"/>
      <c r="E55" s="16">
        <v>405.98</v>
      </c>
      <c r="F55" s="16"/>
      <c r="G55" s="10">
        <v>8.1999999999999993</v>
      </c>
      <c r="H55" s="10"/>
      <c r="I55" s="10">
        <v>8.1999999999999993</v>
      </c>
      <c r="J55" s="10"/>
    </row>
    <row r="56" spans="1:10" ht="15.75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30" customHeight="1" x14ac:dyDescent="0.25">
      <c r="A57" s="36" t="s">
        <v>46</v>
      </c>
      <c r="B57" s="36"/>
      <c r="C57" s="36"/>
      <c r="D57" s="36"/>
      <c r="E57" s="36"/>
      <c r="F57" s="36"/>
      <c r="G57" s="36"/>
      <c r="H57" s="36"/>
      <c r="I57" s="36"/>
      <c r="J57" s="36"/>
    </row>
  </sheetData>
  <mergeCells count="20">
    <mergeCell ref="G13:H13"/>
    <mergeCell ref="E12:F12"/>
    <mergeCell ref="C11:D11"/>
    <mergeCell ref="C12:D12"/>
    <mergeCell ref="A57:J57"/>
    <mergeCell ref="I13:J13"/>
    <mergeCell ref="I11:J11"/>
    <mergeCell ref="I12:J12"/>
    <mergeCell ref="A11:A12"/>
    <mergeCell ref="B11:B12"/>
    <mergeCell ref="G11:H11"/>
    <mergeCell ref="G12:H12"/>
    <mergeCell ref="B9:J9"/>
    <mergeCell ref="B1:J1"/>
    <mergeCell ref="B2:J2"/>
    <mergeCell ref="B3:J3"/>
    <mergeCell ref="B4:J4"/>
    <mergeCell ref="A6:J6"/>
    <mergeCell ref="A7:J7"/>
    <mergeCell ref="A8:J8"/>
  </mergeCells>
  <pageMargins left="0.7" right="0.7" top="0.75" bottom="0.75" header="0.3" footer="0.3"/>
  <pageSetup paperSize="9" scale="5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2019-04-11T06:06:16Z</dcterms:modified>
</cp:coreProperties>
</file>