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0" i="1" l="1"/>
  <c r="D12" i="1"/>
  <c r="D13" i="1"/>
  <c r="D14" i="1"/>
  <c r="D16" i="1"/>
  <c r="D17" i="1"/>
  <c r="D19" i="1"/>
  <c r="D22" i="1"/>
  <c r="D23" i="1"/>
  <c r="D24" i="1"/>
  <c r="D26" i="1"/>
  <c r="D27" i="1"/>
  <c r="D28" i="1"/>
  <c r="D29" i="1"/>
  <c r="D32" i="1"/>
  <c r="D34" i="1"/>
  <c r="D15" i="1" l="1"/>
  <c r="E45" i="1"/>
  <c r="E15" i="1"/>
  <c r="C45" i="1"/>
  <c r="E34" i="2"/>
  <c r="F34" i="2" s="1"/>
  <c r="C34" i="2"/>
  <c r="D34" i="2" s="1"/>
  <c r="E33" i="2"/>
  <c r="F33" i="2" s="1"/>
  <c r="C33" i="2"/>
  <c r="D33" i="2" s="1"/>
  <c r="E32" i="2"/>
  <c r="F32" i="2" s="1"/>
  <c r="C32" i="2"/>
  <c r="D32" i="2" s="1"/>
  <c r="E31" i="2"/>
  <c r="F31" i="2" s="1"/>
  <c r="F30" i="2" s="1"/>
  <c r="C31" i="2"/>
  <c r="D31" i="2" s="1"/>
  <c r="D30" i="2" s="1"/>
  <c r="E30" i="2"/>
  <c r="C30" i="2"/>
  <c r="E29" i="2"/>
  <c r="F29" i="2" s="1"/>
  <c r="C29" i="2"/>
  <c r="D29" i="2" s="1"/>
  <c r="E28" i="2"/>
  <c r="F28" i="2" s="1"/>
  <c r="C28" i="2"/>
  <c r="D28" i="2" s="1"/>
  <c r="E27" i="2"/>
  <c r="F27" i="2" s="1"/>
  <c r="C27" i="2"/>
  <c r="D27" i="2" s="1"/>
  <c r="E26" i="2"/>
  <c r="F26" i="2" s="1"/>
  <c r="F25" i="2" s="1"/>
  <c r="C26" i="2"/>
  <c r="D26" i="2" s="1"/>
  <c r="D25" i="2" s="1"/>
  <c r="E25" i="2"/>
  <c r="C25" i="2"/>
  <c r="E24" i="2"/>
  <c r="F24" i="2" s="1"/>
  <c r="C24" i="2"/>
  <c r="D24" i="2" s="1"/>
  <c r="E23" i="2"/>
  <c r="F23" i="2" s="1"/>
  <c r="C23" i="2"/>
  <c r="D23" i="2" s="1"/>
  <c r="E22" i="2"/>
  <c r="F22" i="2" s="1"/>
  <c r="C22" i="2"/>
  <c r="D22" i="2" s="1"/>
  <c r="E21" i="2"/>
  <c r="F21" i="2" s="1"/>
  <c r="F20" i="2" s="1"/>
  <c r="C21" i="2"/>
  <c r="D21" i="2" s="1"/>
  <c r="D20" i="2" s="1"/>
  <c r="E20" i="2"/>
  <c r="C20" i="2"/>
  <c r="E19" i="2"/>
  <c r="F19" i="2" s="1"/>
  <c r="C19" i="2"/>
  <c r="D19" i="2" s="1"/>
  <c r="E17" i="2"/>
  <c r="F17" i="2" s="1"/>
  <c r="C17" i="2"/>
  <c r="D17" i="2" s="1"/>
  <c r="E16" i="2"/>
  <c r="F16" i="2" s="1"/>
  <c r="F15" i="2" s="1"/>
  <c r="C16" i="2"/>
  <c r="D16" i="2" s="1"/>
  <c r="D15" i="2" s="1"/>
  <c r="E15" i="2"/>
  <c r="C15" i="2"/>
  <c r="E14" i="2"/>
  <c r="F14" i="2" s="1"/>
  <c r="C14" i="2"/>
  <c r="D14" i="2" s="1"/>
  <c r="E13" i="2"/>
  <c r="F13" i="2" s="1"/>
  <c r="C13" i="2"/>
  <c r="D13" i="2" s="1"/>
  <c r="C12" i="2"/>
  <c r="D12" i="2" s="1"/>
  <c r="E10" i="2"/>
  <c r="F10" i="2" s="1"/>
  <c r="F9" i="2" s="1"/>
  <c r="F8" i="2" s="1"/>
  <c r="F37" i="2" s="1"/>
  <c r="C10" i="2"/>
  <c r="D10" i="2" s="1"/>
  <c r="E9" i="2"/>
  <c r="C9" i="2"/>
  <c r="E8" i="2"/>
  <c r="E37" i="2" s="1"/>
  <c r="C8" i="2"/>
  <c r="C37" i="2" s="1"/>
  <c r="D9" i="2" l="1"/>
  <c r="D8" i="2" s="1"/>
  <c r="D37" i="2" s="1"/>
  <c r="C20" i="1" l="1"/>
  <c r="C9" i="1" l="1"/>
  <c r="F13" i="1" l="1"/>
  <c r="E30" i="1"/>
  <c r="E25" i="1"/>
  <c r="E20" i="1"/>
  <c r="E9" i="1"/>
  <c r="F34" i="1"/>
  <c r="F33" i="1"/>
  <c r="F32" i="1"/>
  <c r="F31" i="1"/>
  <c r="F29" i="1"/>
  <c r="F28" i="1"/>
  <c r="F27" i="1"/>
  <c r="F26" i="1"/>
  <c r="F24" i="1"/>
  <c r="F23" i="1"/>
  <c r="F22" i="1"/>
  <c r="F21" i="1"/>
  <c r="F19" i="1"/>
  <c r="F17" i="1"/>
  <c r="F16" i="1"/>
  <c r="F10" i="1"/>
  <c r="F14" i="1"/>
  <c r="D33" i="1"/>
  <c r="D31" i="1"/>
  <c r="D21" i="1"/>
  <c r="C30" i="1"/>
  <c r="C25" i="1"/>
  <c r="E8" i="1" l="1"/>
  <c r="E37" i="1" s="1"/>
  <c r="F25" i="1"/>
  <c r="F20" i="1"/>
  <c r="D30" i="1"/>
  <c r="D25" i="1"/>
  <c r="D20" i="1"/>
  <c r="C15" i="1"/>
  <c r="C8" i="1" s="1"/>
  <c r="C37" i="1" s="1"/>
  <c r="F8" i="1" l="1"/>
  <c r="F37" i="1" s="1"/>
  <c r="D37" i="1"/>
</calcChain>
</file>

<file path=xl/sharedStrings.xml><?xml version="1.0" encoding="utf-8"?>
<sst xmlns="http://schemas.openxmlformats.org/spreadsheetml/2006/main" count="129" uniqueCount="55">
  <si>
    <t>Структура тарифів на централізоване водопостачання та водовідведення</t>
  </si>
  <si>
    <t>комунального підприємства Фастівської міської ради «Фастівводоканал»</t>
  </si>
  <si>
    <t>Без ПДВ</t>
  </si>
  <si>
    <t>№
з/п</t>
  </si>
  <si>
    <t>Найменування показників</t>
  </si>
  <si>
    <t>тис. грн на рік</t>
  </si>
  <si>
    <t>грн/м3</t>
  </si>
  <si>
    <t>Виробнича собівартість, у тому числі:</t>
  </si>
  <si>
    <t>прямі матеріальні витрати, у тому числі:</t>
  </si>
  <si>
    <t>електроенергія</t>
  </si>
  <si>
    <t>витрати на придбання води в інших суб’єктів господарювання / очищення власних стічних вод іншими суб’єктами господарювання</t>
  </si>
  <si>
    <t>витрати на реагенти</t>
  </si>
  <si>
    <t>матеріали, запасні частини та інші матеріальні ресурси (ремонти)</t>
  </si>
  <si>
    <t>прямі витрати на оплату праці</t>
  </si>
  <si>
    <t>інші прямі витрати, у тому числі:</t>
  </si>
  <si>
    <t>відрахування на соціальні заходи</t>
  </si>
  <si>
    <t>амортизаційні відрахування</t>
  </si>
  <si>
    <t>підкачка води сторонніми організаціями</t>
  </si>
  <si>
    <t>інші прямі витрати</t>
  </si>
  <si>
    <t>загальновиробничі витрати, у тому числі:</t>
  </si>
  <si>
    <t>витрати на оплату праці</t>
  </si>
  <si>
    <t>інші витрати</t>
  </si>
  <si>
    <t>Адміністративні витрати, у тому числі:</t>
  </si>
  <si>
    <t>Витрати на збут, у тому числі:</t>
  </si>
  <si>
    <t>Інші операційні витрати</t>
  </si>
  <si>
    <t>Фінансові витрати</t>
  </si>
  <si>
    <t>Повна собівартість</t>
  </si>
  <si>
    <t>Розрахунковий прибуток, у тому числі:</t>
  </si>
  <si>
    <t>податок на прибуток</t>
  </si>
  <si>
    <t>дивіденди</t>
  </si>
  <si>
    <t>резервний фонд (капітал)</t>
  </si>
  <si>
    <t>на розвиток виробництва (виробничі інвестиції)</t>
  </si>
  <si>
    <t>інше використання прибутку</t>
  </si>
  <si>
    <t>Вартість централізованого водопостачання/водовідведення, тис. грн</t>
  </si>
  <si>
    <t>Тариф на  централізоване водопостачання/водовідведення, грн/м3</t>
  </si>
  <si>
    <t>Обсяг реалізації, тис. м3</t>
  </si>
  <si>
    <t>В.о.директор  КП ФМР "Фастівводоканал"                                                                             В.О. Пархоменко</t>
  </si>
  <si>
    <t>1,1,1</t>
  </si>
  <si>
    <t>1,1,2</t>
  </si>
  <si>
    <t>1,1,3</t>
  </si>
  <si>
    <t>1,1,4</t>
  </si>
  <si>
    <t>1,3,1</t>
  </si>
  <si>
    <t>1,3,2</t>
  </si>
  <si>
    <t>1,3,3</t>
  </si>
  <si>
    <t>1,3,4</t>
  </si>
  <si>
    <t>1,4,1</t>
  </si>
  <si>
    <t>1,4,2</t>
  </si>
  <si>
    <t>1,4,3</t>
  </si>
  <si>
    <t>1,4,4</t>
  </si>
  <si>
    <t>бюджет</t>
  </si>
  <si>
    <t xml:space="preserve"> </t>
  </si>
  <si>
    <t>Централіз. водопос.</t>
  </si>
  <si>
    <t>Централіз. водовід.</t>
  </si>
  <si>
    <t>Централ. водовід.</t>
  </si>
  <si>
    <t xml:space="preserve">для бюджетних установ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</si>
</sst>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#,##0.000"/>
    <numFmt numFmtId="166" formatCode="0.000"/>
    <numFmt numFmtId="167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0" xfId="0" applyNumberFormat="1"/>
    <xf numFmtId="0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0" fillId="0" borderId="1" xfId="0" applyNumberFormat="1" applyBorder="1" applyAlignment="1">
      <alignment wrapText="1"/>
    </xf>
    <xf numFmtId="0" fontId="0" fillId="0" borderId="1" xfId="0" applyBorder="1"/>
    <xf numFmtId="0" fontId="0" fillId="0" borderId="1" xfId="0" applyNumberFormat="1" applyBorder="1"/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Border="1"/>
    <xf numFmtId="2" fontId="0" fillId="0" borderId="1" xfId="0" applyNumberFormat="1" applyBorder="1"/>
    <xf numFmtId="0" fontId="1" fillId="0" borderId="1" xfId="0" applyFont="1" applyBorder="1"/>
    <xf numFmtId="164" fontId="0" fillId="0" borderId="1" xfId="0" applyNumberFormat="1" applyBorder="1"/>
    <xf numFmtId="0" fontId="0" fillId="0" borderId="1" xfId="0" applyBorder="1" applyAlignment="1">
      <alignment horizontal="center"/>
    </xf>
    <xf numFmtId="165" fontId="0" fillId="0" borderId="1" xfId="0" applyNumberFormat="1" applyBorder="1"/>
    <xf numFmtId="166" fontId="0" fillId="0" borderId="1" xfId="0" applyNumberFormat="1" applyBorder="1"/>
    <xf numFmtId="167" fontId="0" fillId="0" borderId="1" xfId="0" applyNumberFormat="1" applyBorder="1"/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tabSelected="1" workbookViewId="0">
      <selection activeCell="B4" sqref="B4"/>
    </sheetView>
  </sheetViews>
  <sheetFormatPr defaultRowHeight="15" x14ac:dyDescent="0.25"/>
  <cols>
    <col min="1" max="1" width="10.140625" style="2" bestFit="1" customWidth="1"/>
    <col min="2" max="2" width="37.5703125" customWidth="1"/>
    <col min="3" max="3" width="10.85546875" customWidth="1"/>
    <col min="4" max="4" width="9.42578125" customWidth="1"/>
    <col min="5" max="5" width="9.140625" customWidth="1"/>
    <col min="6" max="6" width="9.7109375" customWidth="1"/>
  </cols>
  <sheetData>
    <row r="1" spans="1:6" x14ac:dyDescent="0.25">
      <c r="E1" s="1" t="s">
        <v>50</v>
      </c>
    </row>
    <row r="2" spans="1:6" x14ac:dyDescent="0.25">
      <c r="A2" s="2" t="s">
        <v>0</v>
      </c>
    </row>
    <row r="3" spans="1:6" x14ac:dyDescent="0.25">
      <c r="A3" s="2" t="s">
        <v>1</v>
      </c>
    </row>
    <row r="4" spans="1:6" x14ac:dyDescent="0.25">
      <c r="B4" t="s">
        <v>54</v>
      </c>
      <c r="F4" t="s">
        <v>2</v>
      </c>
    </row>
    <row r="5" spans="1:6" ht="30" x14ac:dyDescent="0.25">
      <c r="A5" s="5" t="s">
        <v>3</v>
      </c>
      <c r="B5" s="6" t="s">
        <v>4</v>
      </c>
      <c r="C5" s="18" t="s">
        <v>51</v>
      </c>
      <c r="D5" s="18"/>
      <c r="E5" s="18" t="s">
        <v>52</v>
      </c>
      <c r="F5" s="18"/>
    </row>
    <row r="6" spans="1:6" x14ac:dyDescent="0.25">
      <c r="A6" s="7"/>
      <c r="B6" s="6" t="s">
        <v>50</v>
      </c>
      <c r="C6" s="6" t="s">
        <v>5</v>
      </c>
      <c r="D6" s="6" t="s">
        <v>6</v>
      </c>
      <c r="E6" s="6" t="s">
        <v>5</v>
      </c>
      <c r="F6" s="6" t="s">
        <v>6</v>
      </c>
    </row>
    <row r="7" spans="1:6" s="4" customFormat="1" x14ac:dyDescent="0.25">
      <c r="A7" s="8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</row>
    <row r="8" spans="1:6" x14ac:dyDescent="0.25">
      <c r="A8" s="7">
        <v>1</v>
      </c>
      <c r="B8" s="12" t="s">
        <v>7</v>
      </c>
      <c r="C8" s="10">
        <f t="shared" ref="C8:F8" si="0">C9+C14+C15+C20</f>
        <v>896.5</v>
      </c>
      <c r="D8" s="15">
        <v>17.164000000000001</v>
      </c>
      <c r="E8" s="10">
        <f t="shared" si="0"/>
        <v>1180.92</v>
      </c>
      <c r="F8" s="15">
        <f t="shared" si="0"/>
        <v>23.841461195235212</v>
      </c>
    </row>
    <row r="9" spans="1:6" x14ac:dyDescent="0.25">
      <c r="A9" s="11">
        <v>1.1000000000000001</v>
      </c>
      <c r="B9" s="12" t="s">
        <v>8</v>
      </c>
      <c r="C9" s="10">
        <f>C10+C11+C12+C13</f>
        <v>341.7</v>
      </c>
      <c r="D9" s="15">
        <v>6.5419999999999998</v>
      </c>
      <c r="E9" s="10">
        <f t="shared" ref="E9" si="1">E10+E11+E12+E13</f>
        <v>240.76999999999998</v>
      </c>
      <c r="F9" s="15">
        <v>4.8611000000000004</v>
      </c>
    </row>
    <row r="10" spans="1:6" x14ac:dyDescent="0.25">
      <c r="A10" s="7" t="s">
        <v>37</v>
      </c>
      <c r="B10" s="6" t="s">
        <v>9</v>
      </c>
      <c r="C10" s="10">
        <v>276.64999999999998</v>
      </c>
      <c r="D10" s="16">
        <f>C10/C46</f>
        <v>5.2957503828483912</v>
      </c>
      <c r="E10" s="10">
        <v>211.98</v>
      </c>
      <c r="F10" s="16">
        <f>E10/E46</f>
        <v>4.2798304058146579</v>
      </c>
    </row>
    <row r="11" spans="1:6" x14ac:dyDescent="0.25">
      <c r="A11" s="7" t="s">
        <v>38</v>
      </c>
      <c r="B11" s="6" t="s">
        <v>10</v>
      </c>
      <c r="C11" s="6">
        <v>0</v>
      </c>
      <c r="D11" s="17">
        <v>0</v>
      </c>
      <c r="E11" s="6">
        <v>0</v>
      </c>
      <c r="F11" s="16">
        <v>0</v>
      </c>
    </row>
    <row r="12" spans="1:6" x14ac:dyDescent="0.25">
      <c r="A12" s="7" t="s">
        <v>39</v>
      </c>
      <c r="B12" s="6" t="s">
        <v>11</v>
      </c>
      <c r="C12" s="6">
        <v>17.79</v>
      </c>
      <c r="D12" s="16">
        <f>C12/C46</f>
        <v>0.34054364471669218</v>
      </c>
      <c r="E12" s="6">
        <v>0</v>
      </c>
      <c r="F12" s="16">
        <v>0</v>
      </c>
    </row>
    <row r="13" spans="1:6" x14ac:dyDescent="0.25">
      <c r="A13" s="7" t="s">
        <v>40</v>
      </c>
      <c r="B13" s="6" t="s">
        <v>12</v>
      </c>
      <c r="C13" s="6">
        <v>47.26</v>
      </c>
      <c r="D13" s="16">
        <f>C13/C46</f>
        <v>0.90467075038284828</v>
      </c>
      <c r="E13" s="6">
        <v>28.79</v>
      </c>
      <c r="F13" s="16">
        <f>E13/E46</f>
        <v>0.58126388047647892</v>
      </c>
    </row>
    <row r="14" spans="1:6" x14ac:dyDescent="0.25">
      <c r="A14" s="7">
        <v>1.2</v>
      </c>
      <c r="B14" s="12" t="s">
        <v>13</v>
      </c>
      <c r="C14" s="10">
        <v>177.02</v>
      </c>
      <c r="D14" s="16">
        <f>C14/C46</f>
        <v>3.3885911179173047</v>
      </c>
      <c r="E14" s="10">
        <v>456.88</v>
      </c>
      <c r="F14" s="16">
        <f>E14/E46</f>
        <v>9.2243084998990508</v>
      </c>
    </row>
    <row r="15" spans="1:6" x14ac:dyDescent="0.25">
      <c r="A15" s="7">
        <v>1.3</v>
      </c>
      <c r="B15" s="12" t="s">
        <v>14</v>
      </c>
      <c r="C15" s="10">
        <f t="shared" ref="C15:E15" si="2">C16+C17+C18+C19</f>
        <v>88.75</v>
      </c>
      <c r="D15" s="10">
        <f t="shared" si="2"/>
        <v>1.6988897396630935</v>
      </c>
      <c r="E15" s="10">
        <f t="shared" si="2"/>
        <v>138.38999999999999</v>
      </c>
      <c r="F15" s="15">
        <v>2.7930000000000001</v>
      </c>
    </row>
    <row r="16" spans="1:6" x14ac:dyDescent="0.25">
      <c r="A16" s="7" t="s">
        <v>41</v>
      </c>
      <c r="B16" s="6" t="s">
        <v>15</v>
      </c>
      <c r="C16" s="6">
        <v>37.17</v>
      </c>
      <c r="D16" s="16">
        <f>C16/C46</f>
        <v>0.71152373660030632</v>
      </c>
      <c r="E16" s="6">
        <v>98.23</v>
      </c>
      <c r="F16" s="16">
        <f>E16/E46</f>
        <v>1.9832424793054715</v>
      </c>
    </row>
    <row r="17" spans="1:6" x14ac:dyDescent="0.25">
      <c r="A17" s="7" t="s">
        <v>42</v>
      </c>
      <c r="B17" s="6" t="s">
        <v>16</v>
      </c>
      <c r="C17" s="6">
        <v>32.840000000000003</v>
      </c>
      <c r="D17" s="16">
        <f>C17/C46</f>
        <v>0.62863705972434925</v>
      </c>
      <c r="E17" s="6">
        <v>30.18</v>
      </c>
      <c r="F17" s="16">
        <f>E17/E46</f>
        <v>0.60932768019382189</v>
      </c>
    </row>
    <row r="18" spans="1:6" x14ac:dyDescent="0.25">
      <c r="A18" s="7" t="s">
        <v>43</v>
      </c>
      <c r="B18" s="6" t="s">
        <v>17</v>
      </c>
      <c r="C18" s="6">
        <v>0</v>
      </c>
      <c r="D18" s="16">
        <v>0</v>
      </c>
      <c r="E18" s="6">
        <v>0</v>
      </c>
      <c r="F18" s="16">
        <v>0</v>
      </c>
    </row>
    <row r="19" spans="1:6" x14ac:dyDescent="0.25">
      <c r="A19" s="7" t="s">
        <v>44</v>
      </c>
      <c r="B19" s="6" t="s">
        <v>18</v>
      </c>
      <c r="C19" s="6">
        <v>18.739999999999998</v>
      </c>
      <c r="D19" s="16">
        <f>C19/C46</f>
        <v>0.35872894333843791</v>
      </c>
      <c r="E19" s="6">
        <v>9.98</v>
      </c>
      <c r="F19" s="16">
        <f>E19/E46</f>
        <v>0.20149404401372906</v>
      </c>
    </row>
    <row r="20" spans="1:6" x14ac:dyDescent="0.25">
      <c r="A20" s="7">
        <v>1.4</v>
      </c>
      <c r="B20" s="12" t="s">
        <v>19</v>
      </c>
      <c r="C20" s="10">
        <f t="shared" ref="C20:F20" si="3">C21+C22+C23+C24</f>
        <v>289.02999999999997</v>
      </c>
      <c r="D20" s="15">
        <f t="shared" si="3"/>
        <v>5.5327335375191415</v>
      </c>
      <c r="E20" s="10">
        <f t="shared" si="3"/>
        <v>344.88</v>
      </c>
      <c r="F20" s="15">
        <f t="shared" si="3"/>
        <v>6.9630526953361587</v>
      </c>
    </row>
    <row r="21" spans="1:6" x14ac:dyDescent="0.25">
      <c r="A21" s="7" t="s">
        <v>45</v>
      </c>
      <c r="B21" s="6" t="s">
        <v>20</v>
      </c>
      <c r="C21" s="10">
        <v>183.99</v>
      </c>
      <c r="D21" s="16">
        <f>C21/C46</f>
        <v>3.5220137825421132</v>
      </c>
      <c r="E21" s="10">
        <v>231.57</v>
      </c>
      <c r="F21" s="16">
        <f>E21/E46</f>
        <v>4.6753482737734702</v>
      </c>
    </row>
    <row r="22" spans="1:6" x14ac:dyDescent="0.25">
      <c r="A22" s="7" t="s">
        <v>46</v>
      </c>
      <c r="B22" s="6" t="s">
        <v>15</v>
      </c>
      <c r="C22" s="6">
        <v>38.64</v>
      </c>
      <c r="D22" s="16">
        <f>C22/C46</f>
        <v>0.73966309341500769</v>
      </c>
      <c r="E22" s="6">
        <v>48.63</v>
      </c>
      <c r="F22" s="16">
        <f>E22/E46</f>
        <v>0.98182919442761962</v>
      </c>
    </row>
    <row r="23" spans="1:6" x14ac:dyDescent="0.25">
      <c r="A23" s="7" t="s">
        <v>47</v>
      </c>
      <c r="B23" s="6" t="s">
        <v>16</v>
      </c>
      <c r="C23" s="6">
        <v>3.95</v>
      </c>
      <c r="D23" s="16">
        <f>C23/C46</f>
        <v>7.5612557427258809E-2</v>
      </c>
      <c r="E23" s="6">
        <v>9.16</v>
      </c>
      <c r="F23" s="16">
        <f>E23/E46</f>
        <v>0.18493842115889361</v>
      </c>
    </row>
    <row r="24" spans="1:6" x14ac:dyDescent="0.25">
      <c r="A24" s="7" t="s">
        <v>48</v>
      </c>
      <c r="B24" s="6" t="s">
        <v>21</v>
      </c>
      <c r="C24" s="6">
        <v>62.45</v>
      </c>
      <c r="D24" s="16">
        <f>C24/C46</f>
        <v>1.1954441041347625</v>
      </c>
      <c r="E24" s="6">
        <v>55.52</v>
      </c>
      <c r="F24" s="16">
        <f>E24/E46</f>
        <v>1.1209368059761762</v>
      </c>
    </row>
    <row r="25" spans="1:6" x14ac:dyDescent="0.25">
      <c r="A25" s="7">
        <v>2</v>
      </c>
      <c r="B25" s="12" t="s">
        <v>22</v>
      </c>
      <c r="C25" s="6">
        <f t="shared" ref="C25:F25" si="4">C26+C27+C28+C29</f>
        <v>69.58</v>
      </c>
      <c r="D25" s="16">
        <f t="shared" si="4"/>
        <v>1.3319295558958653</v>
      </c>
      <c r="E25" s="6">
        <f t="shared" si="4"/>
        <v>92.060000000000016</v>
      </c>
      <c r="F25" s="16">
        <f t="shared" si="4"/>
        <v>1.8586715122148192</v>
      </c>
    </row>
    <row r="26" spans="1:6" x14ac:dyDescent="0.25">
      <c r="A26" s="7">
        <v>2.1</v>
      </c>
      <c r="B26" s="6" t="s">
        <v>20</v>
      </c>
      <c r="C26" s="6">
        <v>52.12</v>
      </c>
      <c r="D26" s="16">
        <f>C26/C46</f>
        <v>0.99770290964777941</v>
      </c>
      <c r="E26" s="6">
        <v>68.98</v>
      </c>
      <c r="F26" s="16">
        <f>E26/E46</f>
        <v>1.3926912982031092</v>
      </c>
    </row>
    <row r="27" spans="1:6" x14ac:dyDescent="0.25">
      <c r="A27" s="7">
        <v>2.2000000000000002</v>
      </c>
      <c r="B27" s="6" t="s">
        <v>15</v>
      </c>
      <c r="C27" s="6">
        <v>11.45</v>
      </c>
      <c r="D27" s="16">
        <f>C27/C46</f>
        <v>0.21918070444104132</v>
      </c>
      <c r="E27" s="6">
        <v>15.15</v>
      </c>
      <c r="F27" s="16">
        <f>E27/E46</f>
        <v>0.30587522713506965</v>
      </c>
    </row>
    <row r="28" spans="1:6" x14ac:dyDescent="0.25">
      <c r="A28" s="7">
        <v>2.2999999999999998</v>
      </c>
      <c r="B28" s="6" t="s">
        <v>16</v>
      </c>
      <c r="C28" s="6">
        <v>0.38</v>
      </c>
      <c r="D28" s="16">
        <f>C28/C46</f>
        <v>7.2741194486983154E-3</v>
      </c>
      <c r="E28" s="6">
        <v>0.51</v>
      </c>
      <c r="F28" s="16">
        <f>E28/E46</f>
        <v>1.029678982434888E-2</v>
      </c>
    </row>
    <row r="29" spans="1:6" x14ac:dyDescent="0.25">
      <c r="A29" s="7">
        <v>2.4</v>
      </c>
      <c r="B29" s="6" t="s">
        <v>21</v>
      </c>
      <c r="C29" s="6">
        <v>5.63</v>
      </c>
      <c r="D29" s="16">
        <f>C29/C46</f>
        <v>0.10777182235834609</v>
      </c>
      <c r="E29" s="6">
        <v>7.42</v>
      </c>
      <c r="F29" s="16">
        <f>E29/E46</f>
        <v>0.14980819705229154</v>
      </c>
    </row>
    <row r="30" spans="1:6" x14ac:dyDescent="0.25">
      <c r="A30" s="7">
        <v>3</v>
      </c>
      <c r="B30" s="12" t="s">
        <v>23</v>
      </c>
      <c r="C30" s="6">
        <f t="shared" ref="C30:E30" si="5">C31+C32+C33+C34</f>
        <v>56.260000000000005</v>
      </c>
      <c r="D30" s="13">
        <f t="shared" si="5"/>
        <v>1.0769525267993871</v>
      </c>
      <c r="E30" s="6">
        <f t="shared" si="5"/>
        <v>79.179999999999993</v>
      </c>
      <c r="F30" s="16">
        <v>1.5980000000000001</v>
      </c>
    </row>
    <row r="31" spans="1:6" x14ac:dyDescent="0.25">
      <c r="A31" s="7">
        <v>3.1</v>
      </c>
      <c r="B31" s="6" t="s">
        <v>20</v>
      </c>
      <c r="C31" s="6">
        <v>44.08</v>
      </c>
      <c r="D31" s="16">
        <f>C31/C46</f>
        <v>0.84379785604900448</v>
      </c>
      <c r="E31" s="6">
        <v>62.27</v>
      </c>
      <c r="F31" s="16">
        <f>E31/E46</f>
        <v>1.257217847769029</v>
      </c>
    </row>
    <row r="32" spans="1:6" x14ac:dyDescent="0.25">
      <c r="A32" s="7">
        <v>3.2</v>
      </c>
      <c r="B32" s="6" t="s">
        <v>15</v>
      </c>
      <c r="C32" s="6">
        <v>9.6999999999999993</v>
      </c>
      <c r="D32" s="16">
        <f>C32/C46</f>
        <v>0.18568147013782541</v>
      </c>
      <c r="E32" s="6">
        <v>13.7</v>
      </c>
      <c r="F32" s="16">
        <f>E32/E46</f>
        <v>0.27660004037956792</v>
      </c>
    </row>
    <row r="33" spans="1:6" x14ac:dyDescent="0.25">
      <c r="A33" s="7">
        <v>3.3</v>
      </c>
      <c r="B33" s="6" t="s">
        <v>16</v>
      </c>
      <c r="C33" s="6">
        <v>0.21</v>
      </c>
      <c r="D33" s="16">
        <f>C33/C46</f>
        <v>4.0199081163859104E-3</v>
      </c>
      <c r="E33" s="6">
        <v>0.22</v>
      </c>
      <c r="F33" s="16">
        <f>E33/E46</f>
        <v>4.441752473248536E-3</v>
      </c>
    </row>
    <row r="34" spans="1:6" x14ac:dyDescent="0.25">
      <c r="A34" s="7">
        <v>3.4</v>
      </c>
      <c r="B34" s="6" t="s">
        <v>21</v>
      </c>
      <c r="C34" s="6">
        <v>2.27</v>
      </c>
      <c r="D34" s="16">
        <f>C34/C46</f>
        <v>4.3453292496171518E-2</v>
      </c>
      <c r="E34" s="6">
        <v>2.99</v>
      </c>
      <c r="F34" s="16">
        <f>E34/E46</f>
        <v>6.0367454068241476E-2</v>
      </c>
    </row>
    <row r="35" spans="1:6" x14ac:dyDescent="0.25">
      <c r="A35" s="7">
        <v>4</v>
      </c>
      <c r="B35" s="12" t="s">
        <v>24</v>
      </c>
      <c r="C35" s="6">
        <v>0</v>
      </c>
      <c r="D35" s="6">
        <v>0</v>
      </c>
      <c r="E35" s="6">
        <v>0</v>
      </c>
      <c r="F35" s="6">
        <v>0</v>
      </c>
    </row>
    <row r="36" spans="1:6" x14ac:dyDescent="0.25">
      <c r="A36" s="7">
        <v>5</v>
      </c>
      <c r="B36" s="6" t="s">
        <v>25</v>
      </c>
      <c r="C36" s="6">
        <v>0</v>
      </c>
      <c r="D36" s="6">
        <v>0</v>
      </c>
      <c r="E36" s="6">
        <v>0</v>
      </c>
      <c r="F36" s="6">
        <v>0</v>
      </c>
    </row>
    <row r="37" spans="1:6" x14ac:dyDescent="0.25">
      <c r="A37" s="7">
        <v>6</v>
      </c>
      <c r="B37" s="12" t="s">
        <v>26</v>
      </c>
      <c r="C37" s="10">
        <f t="shared" ref="C37:F37" si="6">C8+C25+C30</f>
        <v>1022.34</v>
      </c>
      <c r="D37" s="10">
        <f t="shared" si="6"/>
        <v>19.572882082695255</v>
      </c>
      <c r="E37" s="10">
        <f t="shared" si="6"/>
        <v>1352.16</v>
      </c>
      <c r="F37" s="10">
        <f t="shared" si="6"/>
        <v>27.29813270745003</v>
      </c>
    </row>
    <row r="38" spans="1:6" x14ac:dyDescent="0.25">
      <c r="A38" s="7">
        <v>7</v>
      </c>
      <c r="B38" s="6" t="s">
        <v>27</v>
      </c>
      <c r="C38" s="6">
        <v>0</v>
      </c>
      <c r="D38" s="6">
        <v>0</v>
      </c>
      <c r="E38" s="6">
        <v>0</v>
      </c>
      <c r="F38" s="6">
        <v>0</v>
      </c>
    </row>
    <row r="39" spans="1:6" x14ac:dyDescent="0.25">
      <c r="A39" s="7">
        <v>7.1</v>
      </c>
      <c r="B39" s="6" t="s">
        <v>28</v>
      </c>
      <c r="C39" s="6">
        <v>0</v>
      </c>
      <c r="D39" s="6">
        <v>0</v>
      </c>
      <c r="E39" s="6">
        <v>0</v>
      </c>
      <c r="F39" s="6">
        <v>0</v>
      </c>
    </row>
    <row r="40" spans="1:6" x14ac:dyDescent="0.25">
      <c r="A40" s="7">
        <v>7.2</v>
      </c>
      <c r="B40" s="6" t="s">
        <v>29</v>
      </c>
      <c r="C40" s="6">
        <v>0</v>
      </c>
      <c r="D40" s="6">
        <v>0</v>
      </c>
      <c r="E40" s="6">
        <v>0</v>
      </c>
      <c r="F40" s="6">
        <v>0</v>
      </c>
    </row>
    <row r="41" spans="1:6" x14ac:dyDescent="0.25">
      <c r="A41" s="7">
        <v>7.3</v>
      </c>
      <c r="B41" s="6" t="s">
        <v>30</v>
      </c>
      <c r="C41" s="6">
        <v>0</v>
      </c>
      <c r="D41" s="6">
        <v>0</v>
      </c>
      <c r="E41" s="6">
        <v>0</v>
      </c>
      <c r="F41" s="6">
        <v>0</v>
      </c>
    </row>
    <row r="42" spans="1:6" x14ac:dyDescent="0.25">
      <c r="A42" s="7">
        <v>7.4</v>
      </c>
      <c r="B42" s="6" t="s">
        <v>31</v>
      </c>
      <c r="C42" s="6">
        <v>0</v>
      </c>
      <c r="D42" s="6">
        <v>0</v>
      </c>
      <c r="E42" s="6">
        <v>0</v>
      </c>
      <c r="F42" s="6">
        <v>0</v>
      </c>
    </row>
    <row r="43" spans="1:6" x14ac:dyDescent="0.25">
      <c r="A43" s="7">
        <v>7.5</v>
      </c>
      <c r="B43" s="6" t="s">
        <v>32</v>
      </c>
      <c r="C43" s="6">
        <v>0</v>
      </c>
      <c r="D43" s="6">
        <v>0</v>
      </c>
      <c r="E43" s="6">
        <v>0</v>
      </c>
      <c r="F43" s="6">
        <v>0</v>
      </c>
    </row>
    <row r="44" spans="1:6" x14ac:dyDescent="0.25">
      <c r="A44" s="7">
        <v>8</v>
      </c>
      <c r="B44" s="12" t="s">
        <v>33</v>
      </c>
      <c r="C44" s="10">
        <v>1022.34</v>
      </c>
      <c r="D44" s="6"/>
      <c r="E44" s="10">
        <v>1352.16</v>
      </c>
      <c r="F44" s="6"/>
    </row>
    <row r="45" spans="1:6" x14ac:dyDescent="0.25">
      <c r="A45" s="7">
        <v>9</v>
      </c>
      <c r="B45" s="12" t="s">
        <v>34</v>
      </c>
      <c r="C45" s="11">
        <f>C44/C46</f>
        <v>19.570061255742726</v>
      </c>
      <c r="D45" s="6"/>
      <c r="E45" s="11">
        <f>E44/E46</f>
        <v>27.299818291944277</v>
      </c>
      <c r="F45" s="6"/>
    </row>
    <row r="46" spans="1:6" x14ac:dyDescent="0.25">
      <c r="A46" s="7">
        <v>10</v>
      </c>
      <c r="B46" s="12" t="s">
        <v>35</v>
      </c>
      <c r="C46" s="10">
        <v>52.24</v>
      </c>
      <c r="D46" s="6"/>
      <c r="E46" s="6">
        <v>49.53</v>
      </c>
      <c r="F46" s="6"/>
    </row>
    <row r="50" spans="1:2" x14ac:dyDescent="0.25">
      <c r="A50" s="3"/>
      <c r="B50" t="s">
        <v>36</v>
      </c>
    </row>
  </sheetData>
  <mergeCells count="2">
    <mergeCell ref="C5:D5"/>
    <mergeCell ref="E5:F5"/>
  </mergeCells>
  <pageMargins left="0.7" right="0.7" top="0.75" bottom="0.75" header="0.3" footer="0.3"/>
  <pageSetup paperSize="9" scale="9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6"/>
  <sheetViews>
    <sheetView topLeftCell="A43" workbookViewId="0">
      <selection activeCell="E16" sqref="E16"/>
    </sheetView>
  </sheetViews>
  <sheetFormatPr defaultRowHeight="15" x14ac:dyDescent="0.25"/>
  <cols>
    <col min="1" max="1" width="8.42578125" customWidth="1"/>
    <col min="2" max="2" width="33.42578125" customWidth="1"/>
    <col min="3" max="3" width="9.140625" customWidth="1"/>
  </cols>
  <sheetData>
    <row r="2" spans="1:6" x14ac:dyDescent="0.25">
      <c r="A2" s="2" t="s">
        <v>0</v>
      </c>
    </row>
    <row r="3" spans="1:6" x14ac:dyDescent="0.25">
      <c r="A3" s="2" t="s">
        <v>1</v>
      </c>
    </row>
    <row r="4" spans="1:6" x14ac:dyDescent="0.25">
      <c r="A4" s="2"/>
      <c r="B4" t="s">
        <v>49</v>
      </c>
    </row>
    <row r="5" spans="1:6" ht="30" x14ac:dyDescent="0.25">
      <c r="A5" s="5" t="s">
        <v>3</v>
      </c>
      <c r="B5" s="6" t="s">
        <v>4</v>
      </c>
      <c r="C5" s="18" t="s">
        <v>51</v>
      </c>
      <c r="D5" s="18"/>
      <c r="E5" s="18" t="s">
        <v>53</v>
      </c>
      <c r="F5" s="18"/>
    </row>
    <row r="6" spans="1:6" x14ac:dyDescent="0.25">
      <c r="A6" s="7"/>
      <c r="B6" s="6" t="s">
        <v>49</v>
      </c>
      <c r="C6" s="6" t="s">
        <v>5</v>
      </c>
      <c r="D6" s="6" t="s">
        <v>6</v>
      </c>
      <c r="E6" s="6" t="s">
        <v>5</v>
      </c>
      <c r="F6" s="6" t="s">
        <v>6</v>
      </c>
    </row>
    <row r="7" spans="1:6" x14ac:dyDescent="0.25">
      <c r="A7" s="8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</row>
    <row r="8" spans="1:6" x14ac:dyDescent="0.25">
      <c r="A8" s="7">
        <v>1</v>
      </c>
      <c r="B8" s="12" t="s">
        <v>7</v>
      </c>
      <c r="C8" s="10" t="e">
        <f t="shared" ref="C8:F8" si="0">C9+C14+C15+C20</f>
        <v>#REF!</v>
      </c>
      <c r="D8" s="10" t="e">
        <f t="shared" si="0"/>
        <v>#REF!</v>
      </c>
      <c r="E8" s="10" t="e">
        <f t="shared" si="0"/>
        <v>#REF!</v>
      </c>
      <c r="F8" s="10" t="e">
        <f t="shared" si="0"/>
        <v>#REF!</v>
      </c>
    </row>
    <row r="9" spans="1:6" x14ac:dyDescent="0.25">
      <c r="A9" s="11">
        <v>1.1000000000000001</v>
      </c>
      <c r="B9" s="12" t="s">
        <v>8</v>
      </c>
      <c r="C9" s="10" t="e">
        <f t="shared" ref="C9:F9" si="1">C10+C11+C12+C13</f>
        <v>#REF!</v>
      </c>
      <c r="D9" s="10" t="e">
        <f t="shared" si="1"/>
        <v>#REF!</v>
      </c>
      <c r="E9" s="10" t="e">
        <f t="shared" si="1"/>
        <v>#REF!</v>
      </c>
      <c r="F9" s="10" t="e">
        <f t="shared" si="1"/>
        <v>#REF!</v>
      </c>
    </row>
    <row r="10" spans="1:6" x14ac:dyDescent="0.25">
      <c r="A10" s="7" t="s">
        <v>37</v>
      </c>
      <c r="B10" s="6" t="s">
        <v>9</v>
      </c>
      <c r="C10" s="10" t="e">
        <f>#REF!*26.23/100</f>
        <v>#REF!</v>
      </c>
      <c r="D10" s="13" t="e">
        <f>C10/C46</f>
        <v>#REF!</v>
      </c>
      <c r="E10" s="10" t="e">
        <f>#REF!*40.8%</f>
        <v>#REF!</v>
      </c>
      <c r="F10" s="13" t="e">
        <f>E10/E46</f>
        <v>#REF!</v>
      </c>
    </row>
    <row r="11" spans="1:6" x14ac:dyDescent="0.25">
      <c r="A11" s="7" t="s">
        <v>38</v>
      </c>
      <c r="B11" s="6" t="s">
        <v>10</v>
      </c>
      <c r="C11" s="6">
        <v>0</v>
      </c>
      <c r="D11" s="13">
        <v>0</v>
      </c>
      <c r="E11" s="6">
        <v>0</v>
      </c>
      <c r="F11" s="13">
        <v>0</v>
      </c>
    </row>
    <row r="12" spans="1:6" x14ac:dyDescent="0.25">
      <c r="A12" s="7" t="s">
        <v>39</v>
      </c>
      <c r="B12" s="6" t="s">
        <v>11</v>
      </c>
      <c r="C12" s="10" t="e">
        <f>#REF!*26.23/100</f>
        <v>#REF!</v>
      </c>
      <c r="D12" s="13" t="e">
        <f>C12/C46</f>
        <v>#REF!</v>
      </c>
      <c r="E12" s="6">
        <v>0</v>
      </c>
      <c r="F12" s="13">
        <v>0</v>
      </c>
    </row>
    <row r="13" spans="1:6" x14ac:dyDescent="0.25">
      <c r="A13" s="7" t="s">
        <v>40</v>
      </c>
      <c r="B13" s="6" t="s">
        <v>12</v>
      </c>
      <c r="C13" s="10" t="e">
        <f>#REF!*26.23/100</f>
        <v>#REF!</v>
      </c>
      <c r="D13" s="13" t="e">
        <f>C13/C46</f>
        <v>#REF!</v>
      </c>
      <c r="E13" s="10" t="e">
        <f>#REF!*40.8%</f>
        <v>#REF!</v>
      </c>
      <c r="F13" s="13" t="e">
        <f>E13/E46</f>
        <v>#REF!</v>
      </c>
    </row>
    <row r="14" spans="1:6" x14ac:dyDescent="0.25">
      <c r="A14" s="7">
        <v>1.2</v>
      </c>
      <c r="B14" s="12" t="s">
        <v>13</v>
      </c>
      <c r="C14" s="10" t="e">
        <f>#REF!*26.23/100</f>
        <v>#REF!</v>
      </c>
      <c r="D14" s="13" t="e">
        <f>C14/C46</f>
        <v>#REF!</v>
      </c>
      <c r="E14" s="10" t="e">
        <f>#REF!*40.8%</f>
        <v>#REF!</v>
      </c>
      <c r="F14" s="13" t="e">
        <f>E14/E46</f>
        <v>#REF!</v>
      </c>
    </row>
    <row r="15" spans="1:6" x14ac:dyDescent="0.25">
      <c r="A15" s="7">
        <v>1.3</v>
      </c>
      <c r="B15" s="12" t="s">
        <v>14</v>
      </c>
      <c r="C15" s="10" t="e">
        <f t="shared" ref="C15:F15" si="2">C16+C17+C18+C19</f>
        <v>#REF!</v>
      </c>
      <c r="D15" s="10" t="e">
        <f t="shared" si="2"/>
        <v>#REF!</v>
      </c>
      <c r="E15" s="10" t="e">
        <f t="shared" si="2"/>
        <v>#REF!</v>
      </c>
      <c r="F15" s="10" t="e">
        <f t="shared" si="2"/>
        <v>#REF!</v>
      </c>
    </row>
    <row r="16" spans="1:6" x14ac:dyDescent="0.25">
      <c r="A16" s="7" t="s">
        <v>41</v>
      </c>
      <c r="B16" s="6" t="s">
        <v>15</v>
      </c>
      <c r="C16" s="10" t="e">
        <f>#REF!*26.23/100</f>
        <v>#REF!</v>
      </c>
      <c r="D16" s="13" t="e">
        <f>C16/C46</f>
        <v>#REF!</v>
      </c>
      <c r="E16" s="10" t="e">
        <f>#REF!*40.8%</f>
        <v>#REF!</v>
      </c>
      <c r="F16" s="13" t="e">
        <f>E16/E46</f>
        <v>#REF!</v>
      </c>
    </row>
    <row r="17" spans="1:6" x14ac:dyDescent="0.25">
      <c r="A17" s="7" t="s">
        <v>42</v>
      </c>
      <c r="B17" s="6" t="s">
        <v>16</v>
      </c>
      <c r="C17" s="10" t="e">
        <f>#REF!*26.23/100</f>
        <v>#REF!</v>
      </c>
      <c r="D17" s="13" t="e">
        <f>C17/C46</f>
        <v>#REF!</v>
      </c>
      <c r="E17" s="10" t="e">
        <f>#REF!*40.8%</f>
        <v>#REF!</v>
      </c>
      <c r="F17" s="13" t="e">
        <f>E17/E46</f>
        <v>#REF!</v>
      </c>
    </row>
    <row r="18" spans="1:6" x14ac:dyDescent="0.25">
      <c r="A18" s="7" t="s">
        <v>43</v>
      </c>
      <c r="B18" s="6" t="s">
        <v>17</v>
      </c>
      <c r="C18" s="6">
        <v>0</v>
      </c>
      <c r="D18" s="13">
        <v>0</v>
      </c>
      <c r="E18" s="6">
        <v>0</v>
      </c>
      <c r="F18" s="13">
        <v>0</v>
      </c>
    </row>
    <row r="19" spans="1:6" x14ac:dyDescent="0.25">
      <c r="A19" s="7" t="s">
        <v>44</v>
      </c>
      <c r="B19" s="6" t="s">
        <v>18</v>
      </c>
      <c r="C19" s="10" t="e">
        <f>#REF!*26.23/100</f>
        <v>#REF!</v>
      </c>
      <c r="D19" s="13" t="e">
        <f>C19/C46</f>
        <v>#REF!</v>
      </c>
      <c r="E19" s="10" t="e">
        <f>#REF!*40.8%</f>
        <v>#REF!</v>
      </c>
      <c r="F19" s="13" t="e">
        <f>E19/E46</f>
        <v>#REF!</v>
      </c>
    </row>
    <row r="20" spans="1:6" x14ac:dyDescent="0.25">
      <c r="A20" s="7">
        <v>1.4</v>
      </c>
      <c r="B20" s="12" t="s">
        <v>19</v>
      </c>
      <c r="C20" s="10" t="e">
        <f t="shared" ref="C20:F20" si="3">C21+C22+C23+C24</f>
        <v>#REF!</v>
      </c>
      <c r="D20" s="10" t="e">
        <f t="shared" si="3"/>
        <v>#REF!</v>
      </c>
      <c r="E20" s="10" t="e">
        <f t="shared" si="3"/>
        <v>#REF!</v>
      </c>
      <c r="F20" s="10" t="e">
        <f t="shared" si="3"/>
        <v>#REF!</v>
      </c>
    </row>
    <row r="21" spans="1:6" x14ac:dyDescent="0.25">
      <c r="A21" s="7" t="s">
        <v>45</v>
      </c>
      <c r="B21" s="6" t="s">
        <v>20</v>
      </c>
      <c r="C21" s="10" t="e">
        <f>#REF!*26.23/100</f>
        <v>#REF!</v>
      </c>
      <c r="D21" s="13" t="e">
        <f>C21/C46</f>
        <v>#REF!</v>
      </c>
      <c r="E21" s="10" t="e">
        <f>#REF!*40.8%</f>
        <v>#REF!</v>
      </c>
      <c r="F21" s="13" t="e">
        <f>E21/E46</f>
        <v>#REF!</v>
      </c>
    </row>
    <row r="22" spans="1:6" x14ac:dyDescent="0.25">
      <c r="A22" s="7" t="s">
        <v>46</v>
      </c>
      <c r="B22" s="6" t="s">
        <v>15</v>
      </c>
      <c r="C22" s="10" t="e">
        <f>#REF!*26.23/100</f>
        <v>#REF!</v>
      </c>
      <c r="D22" s="13" t="e">
        <f>C22/C46</f>
        <v>#REF!</v>
      </c>
      <c r="E22" s="10" t="e">
        <f>#REF!*40.8%</f>
        <v>#REF!</v>
      </c>
      <c r="F22" s="13" t="e">
        <f>E22/E46</f>
        <v>#REF!</v>
      </c>
    </row>
    <row r="23" spans="1:6" x14ac:dyDescent="0.25">
      <c r="A23" s="7" t="s">
        <v>47</v>
      </c>
      <c r="B23" s="6" t="s">
        <v>16</v>
      </c>
      <c r="C23" s="10" t="e">
        <f>#REF!*26.23/100</f>
        <v>#REF!</v>
      </c>
      <c r="D23" s="13" t="e">
        <f>C23/C46</f>
        <v>#REF!</v>
      </c>
      <c r="E23" s="10" t="e">
        <f>#REF!*40.8%</f>
        <v>#REF!</v>
      </c>
      <c r="F23" s="13" t="e">
        <f>E23/E46</f>
        <v>#REF!</v>
      </c>
    </row>
    <row r="24" spans="1:6" x14ac:dyDescent="0.25">
      <c r="A24" s="7" t="s">
        <v>48</v>
      </c>
      <c r="B24" s="6" t="s">
        <v>21</v>
      </c>
      <c r="C24" s="10" t="e">
        <f>#REF!*26.23/100</f>
        <v>#REF!</v>
      </c>
      <c r="D24" s="13" t="e">
        <f>C24/C46</f>
        <v>#REF!</v>
      </c>
      <c r="E24" s="10" t="e">
        <f>#REF!*40.8%</f>
        <v>#REF!</v>
      </c>
      <c r="F24" s="13" t="e">
        <f>E24/E46</f>
        <v>#REF!</v>
      </c>
    </row>
    <row r="25" spans="1:6" x14ac:dyDescent="0.25">
      <c r="A25" s="7">
        <v>2</v>
      </c>
      <c r="B25" s="12" t="s">
        <v>22</v>
      </c>
      <c r="C25" s="11" t="e">
        <f t="shared" ref="C25:F25" si="4">C26+C27+C28+C29</f>
        <v>#REF!</v>
      </c>
      <c r="D25" s="13" t="e">
        <f t="shared" si="4"/>
        <v>#REF!</v>
      </c>
      <c r="E25" s="11" t="e">
        <f t="shared" si="4"/>
        <v>#REF!</v>
      </c>
      <c r="F25" s="13" t="e">
        <f t="shared" si="4"/>
        <v>#REF!</v>
      </c>
    </row>
    <row r="26" spans="1:6" x14ac:dyDescent="0.25">
      <c r="A26" s="7">
        <v>2.1</v>
      </c>
      <c r="B26" s="6" t="s">
        <v>20</v>
      </c>
      <c r="C26" s="10" t="e">
        <f>#REF!*26.23/100</f>
        <v>#REF!</v>
      </c>
      <c r="D26" s="13" t="e">
        <f>C26/C46</f>
        <v>#REF!</v>
      </c>
      <c r="E26" s="10" t="e">
        <f>#REF!*40.8%</f>
        <v>#REF!</v>
      </c>
      <c r="F26" s="13" t="e">
        <f>E26/E46</f>
        <v>#REF!</v>
      </c>
    </row>
    <row r="27" spans="1:6" x14ac:dyDescent="0.25">
      <c r="A27" s="7">
        <v>2.2000000000000002</v>
      </c>
      <c r="B27" s="6" t="s">
        <v>15</v>
      </c>
      <c r="C27" s="10" t="e">
        <f>#REF!*26.23/100</f>
        <v>#REF!</v>
      </c>
      <c r="D27" s="13" t="e">
        <f>C27/C46</f>
        <v>#REF!</v>
      </c>
      <c r="E27" s="10" t="e">
        <f>#REF!*40.8%</f>
        <v>#REF!</v>
      </c>
      <c r="F27" s="13" t="e">
        <f>E27/E46</f>
        <v>#REF!</v>
      </c>
    </row>
    <row r="28" spans="1:6" x14ac:dyDescent="0.25">
      <c r="A28" s="7">
        <v>2.2999999999999998</v>
      </c>
      <c r="B28" s="6" t="s">
        <v>16</v>
      </c>
      <c r="C28" s="10" t="e">
        <f>#REF!*26.23/100</f>
        <v>#REF!</v>
      </c>
      <c r="D28" s="13" t="e">
        <f>C28/C46</f>
        <v>#REF!</v>
      </c>
      <c r="E28" s="10" t="e">
        <f>#REF!*40.8%</f>
        <v>#REF!</v>
      </c>
      <c r="F28" s="13" t="e">
        <f>E28/E46</f>
        <v>#REF!</v>
      </c>
    </row>
    <row r="29" spans="1:6" x14ac:dyDescent="0.25">
      <c r="A29" s="7">
        <v>2.4</v>
      </c>
      <c r="B29" s="6" t="s">
        <v>21</v>
      </c>
      <c r="C29" s="10" t="e">
        <f>#REF!*26.23/100</f>
        <v>#REF!</v>
      </c>
      <c r="D29" s="13" t="e">
        <f>C29/C46</f>
        <v>#REF!</v>
      </c>
      <c r="E29" s="10" t="e">
        <f>#REF!*40.8%</f>
        <v>#REF!</v>
      </c>
      <c r="F29" s="13" t="e">
        <f>E29/E46</f>
        <v>#REF!</v>
      </c>
    </row>
    <row r="30" spans="1:6" x14ac:dyDescent="0.25">
      <c r="A30" s="7">
        <v>3</v>
      </c>
      <c r="B30" s="12" t="s">
        <v>23</v>
      </c>
      <c r="C30" s="6" t="e">
        <f t="shared" ref="C30:F30" si="5">C31+C32+C33+C34</f>
        <v>#REF!</v>
      </c>
      <c r="D30" s="13" t="e">
        <f t="shared" si="5"/>
        <v>#REF!</v>
      </c>
      <c r="E30" s="6" t="e">
        <f t="shared" si="5"/>
        <v>#REF!</v>
      </c>
      <c r="F30" s="13" t="e">
        <f t="shared" si="5"/>
        <v>#REF!</v>
      </c>
    </row>
    <row r="31" spans="1:6" x14ac:dyDescent="0.25">
      <c r="A31" s="7">
        <v>3.1</v>
      </c>
      <c r="B31" s="6" t="s">
        <v>20</v>
      </c>
      <c r="C31" s="10" t="e">
        <f>#REF!*26.23/100</f>
        <v>#REF!</v>
      </c>
      <c r="D31" s="13" t="e">
        <f>C31/C46</f>
        <v>#REF!</v>
      </c>
      <c r="E31" s="10" t="e">
        <f>#REF!*40.8%</f>
        <v>#REF!</v>
      </c>
      <c r="F31" s="13" t="e">
        <f>E31/E46</f>
        <v>#REF!</v>
      </c>
    </row>
    <row r="32" spans="1:6" x14ac:dyDescent="0.25">
      <c r="A32" s="7">
        <v>3.2</v>
      </c>
      <c r="B32" s="6" t="s">
        <v>15</v>
      </c>
      <c r="C32" s="10" t="e">
        <f>#REF!*26.23/100</f>
        <v>#REF!</v>
      </c>
      <c r="D32" s="13" t="e">
        <f>C32/C46</f>
        <v>#REF!</v>
      </c>
      <c r="E32" s="10" t="e">
        <f>#REF!*40.8%</f>
        <v>#REF!</v>
      </c>
      <c r="F32" s="13" t="e">
        <f>E32/E46</f>
        <v>#REF!</v>
      </c>
    </row>
    <row r="33" spans="1:6" x14ac:dyDescent="0.25">
      <c r="A33" s="7">
        <v>3.3</v>
      </c>
      <c r="B33" s="6" t="s">
        <v>16</v>
      </c>
      <c r="C33" s="10" t="e">
        <f>#REF!*26.23/100</f>
        <v>#REF!</v>
      </c>
      <c r="D33" s="13" t="e">
        <f>C33/C46</f>
        <v>#REF!</v>
      </c>
      <c r="E33" s="10" t="e">
        <f>#REF!*40.8%</f>
        <v>#REF!</v>
      </c>
      <c r="F33" s="13" t="e">
        <f>E33/E46</f>
        <v>#REF!</v>
      </c>
    </row>
    <row r="34" spans="1:6" x14ac:dyDescent="0.25">
      <c r="A34" s="7">
        <v>3.4</v>
      </c>
      <c r="B34" s="6" t="s">
        <v>21</v>
      </c>
      <c r="C34" s="10" t="e">
        <f>#REF!*26.23/100</f>
        <v>#REF!</v>
      </c>
      <c r="D34" s="13" t="e">
        <f>C34/C46</f>
        <v>#REF!</v>
      </c>
      <c r="E34" s="10" t="e">
        <f>#REF!*40.8%</f>
        <v>#REF!</v>
      </c>
      <c r="F34" s="13" t="e">
        <f>E34/E46</f>
        <v>#REF!</v>
      </c>
    </row>
    <row r="35" spans="1:6" x14ac:dyDescent="0.25">
      <c r="A35" s="7">
        <v>4</v>
      </c>
      <c r="B35" s="12" t="s">
        <v>24</v>
      </c>
      <c r="C35" s="6">
        <v>0</v>
      </c>
      <c r="D35" s="6">
        <v>0</v>
      </c>
      <c r="E35" s="6">
        <v>0</v>
      </c>
      <c r="F35" s="6">
        <v>0</v>
      </c>
    </row>
    <row r="36" spans="1:6" x14ac:dyDescent="0.25">
      <c r="A36" s="7">
        <v>5</v>
      </c>
      <c r="B36" s="6" t="s">
        <v>25</v>
      </c>
      <c r="C36" s="6">
        <v>0</v>
      </c>
      <c r="D36" s="6">
        <v>0</v>
      </c>
      <c r="E36" s="6">
        <v>0</v>
      </c>
      <c r="F36" s="6">
        <v>0</v>
      </c>
    </row>
    <row r="37" spans="1:6" x14ac:dyDescent="0.25">
      <c r="A37" s="7">
        <v>6</v>
      </c>
      <c r="B37" s="12" t="s">
        <v>26</v>
      </c>
      <c r="C37" s="10" t="e">
        <f t="shared" ref="C37:F37" si="6">C8+C25+C30</f>
        <v>#REF!</v>
      </c>
      <c r="D37" s="10" t="e">
        <f t="shared" si="6"/>
        <v>#REF!</v>
      </c>
      <c r="E37" s="10" t="e">
        <f t="shared" si="6"/>
        <v>#REF!</v>
      </c>
      <c r="F37" s="10" t="e">
        <f t="shared" si="6"/>
        <v>#REF!</v>
      </c>
    </row>
    <row r="38" spans="1:6" x14ac:dyDescent="0.25">
      <c r="A38" s="7">
        <v>7</v>
      </c>
      <c r="B38" s="6" t="s">
        <v>27</v>
      </c>
      <c r="C38" s="6">
        <v>0</v>
      </c>
      <c r="D38" s="6">
        <v>0</v>
      </c>
      <c r="E38" s="6">
        <v>0</v>
      </c>
      <c r="F38" s="6">
        <v>0</v>
      </c>
    </row>
    <row r="39" spans="1:6" x14ac:dyDescent="0.25">
      <c r="A39" s="7">
        <v>7.1</v>
      </c>
      <c r="B39" s="6" t="s">
        <v>28</v>
      </c>
      <c r="C39" s="6">
        <v>0</v>
      </c>
      <c r="D39" s="6">
        <v>0</v>
      </c>
      <c r="E39" s="6">
        <v>0</v>
      </c>
      <c r="F39" s="6">
        <v>0</v>
      </c>
    </row>
    <row r="40" spans="1:6" x14ac:dyDescent="0.25">
      <c r="A40" s="7">
        <v>7.2</v>
      </c>
      <c r="B40" s="6" t="s">
        <v>29</v>
      </c>
      <c r="C40" s="6">
        <v>0</v>
      </c>
      <c r="D40" s="6">
        <v>0</v>
      </c>
      <c r="E40" s="6">
        <v>0</v>
      </c>
      <c r="F40" s="6">
        <v>0</v>
      </c>
    </row>
    <row r="41" spans="1:6" x14ac:dyDescent="0.25">
      <c r="A41" s="7">
        <v>7.3</v>
      </c>
      <c r="B41" s="6" t="s">
        <v>30</v>
      </c>
      <c r="C41" s="6">
        <v>0</v>
      </c>
      <c r="D41" s="6">
        <v>0</v>
      </c>
      <c r="E41" s="6">
        <v>0</v>
      </c>
      <c r="F41" s="6">
        <v>0</v>
      </c>
    </row>
    <row r="42" spans="1:6" x14ac:dyDescent="0.25">
      <c r="A42" s="7">
        <v>7.4</v>
      </c>
      <c r="B42" s="6" t="s">
        <v>31</v>
      </c>
      <c r="C42" s="6">
        <v>0</v>
      </c>
      <c r="D42" s="6">
        <v>0</v>
      </c>
      <c r="E42" s="6">
        <v>0</v>
      </c>
      <c r="F42" s="6">
        <v>0</v>
      </c>
    </row>
    <row r="43" spans="1:6" x14ac:dyDescent="0.25">
      <c r="A43" s="7">
        <v>7.5</v>
      </c>
      <c r="B43" s="6" t="s">
        <v>32</v>
      </c>
      <c r="C43" s="6">
        <v>0</v>
      </c>
      <c r="D43" s="6">
        <v>0</v>
      </c>
      <c r="E43" s="6">
        <v>0</v>
      </c>
      <c r="F43" s="6">
        <v>0</v>
      </c>
    </row>
    <row r="44" spans="1:6" x14ac:dyDescent="0.25">
      <c r="A44" s="7">
        <v>8</v>
      </c>
      <c r="B44" s="12" t="s">
        <v>33</v>
      </c>
      <c r="C44" s="10">
        <v>941.18</v>
      </c>
      <c r="D44" s="6"/>
      <c r="E44" s="10">
        <v>1242.7</v>
      </c>
      <c r="F44" s="6"/>
    </row>
    <row r="45" spans="1:6" x14ac:dyDescent="0.25">
      <c r="A45" s="7">
        <v>9</v>
      </c>
      <c r="B45" s="12" t="s">
        <v>34</v>
      </c>
      <c r="C45" s="6">
        <v>17.850000000000001</v>
      </c>
      <c r="D45" s="6"/>
      <c r="E45" s="6">
        <v>25.47</v>
      </c>
      <c r="F45" s="6"/>
    </row>
    <row r="46" spans="1:6" x14ac:dyDescent="0.25">
      <c r="A46" s="7">
        <v>10</v>
      </c>
      <c r="B46" s="12" t="s">
        <v>35</v>
      </c>
      <c r="C46" s="10">
        <v>308.43</v>
      </c>
      <c r="D46" s="6"/>
      <c r="E46" s="6">
        <v>364.08</v>
      </c>
      <c r="F46" s="6"/>
    </row>
  </sheetData>
  <mergeCells count="2">
    <mergeCell ref="C5:D5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2019-10-23T12:21:36Z</dcterms:modified>
</cp:coreProperties>
</file>